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20715" windowHeight="1336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9" i="1" l="1"/>
  <c r="C123" i="1"/>
  <c r="C221" i="1" l="1"/>
  <c r="C217" i="1"/>
  <c r="C216" i="1"/>
  <c r="C213" i="1"/>
  <c r="C209" i="1"/>
  <c r="C208" i="1"/>
  <c r="C207" i="1"/>
  <c r="C205" i="1"/>
  <c r="C199" i="1"/>
  <c r="C197" i="1"/>
  <c r="C196" i="1"/>
  <c r="C195" i="1"/>
  <c r="C194" i="1"/>
  <c r="C192" i="1"/>
  <c r="C190" i="1"/>
  <c r="C189" i="1"/>
  <c r="C188" i="1"/>
  <c r="C187" i="1"/>
  <c r="C186" i="1"/>
  <c r="C183" i="1"/>
  <c r="C182" i="1"/>
  <c r="C165" i="1"/>
  <c r="C155" i="1"/>
  <c r="C154" i="1"/>
  <c r="C150" i="1"/>
  <c r="C148" i="1"/>
  <c r="C133" i="1"/>
  <c r="C27" i="1" l="1"/>
  <c r="C10" i="1"/>
</calcChain>
</file>

<file path=xl/sharedStrings.xml><?xml version="1.0" encoding="utf-8"?>
<sst xmlns="http://schemas.openxmlformats.org/spreadsheetml/2006/main" count="458" uniqueCount="355">
  <si>
    <t>STT</t>
  </si>
  <si>
    <t>Tên công trình</t>
  </si>
  <si>
    <t>Tổng mức
đầu tư</t>
  </si>
  <si>
    <t>Tình trạng hồ sơ QT PTC</t>
  </si>
  <si>
    <t>TỔNG CỘNG</t>
  </si>
  <si>
    <t>I</t>
  </si>
  <si>
    <t>Công trình chuyển tiếp</t>
  </si>
  <si>
    <t>Trường mầm non Suối Ngô (giai đoạn 2)</t>
  </si>
  <si>
    <t>Đã tất toán</t>
  </si>
  <si>
    <t>Trường Tiểu học Suối Ngô A</t>
  </si>
  <si>
    <t>Chờ BB ĐVSD gửi HSQT</t>
  </si>
  <si>
    <t>Trường Tiểu học Suối Ngô B</t>
  </si>
  <si>
    <t>Đã gửi</t>
  </si>
  <si>
    <t>Trường Tiểu học Suối Ngô C</t>
  </si>
  <si>
    <t>Chờ BB PCCC gửi HSQT</t>
  </si>
  <si>
    <t>Trường Tiểu học Suối Ngô D</t>
  </si>
  <si>
    <t>BP kỹ thuật chưa giao HS</t>
  </si>
  <si>
    <t>Trung TTVH-TT học tập cộng đồng xã Suối Ngô</t>
  </si>
  <si>
    <t>Đường nội bộ KDC số 03</t>
  </si>
  <si>
    <t>Đã PDQT</t>
  </si>
  <si>
    <t>Đường nội bộ khu sản xuất - KDC số 03</t>
  </si>
  <si>
    <t>Đường nội bộ KDC số 01</t>
  </si>
  <si>
    <t>BP kỹ thuật đã giao HS, đang lập</t>
  </si>
  <si>
    <t>Đường nội bộ khu sản xuất - KDC số 01</t>
  </si>
  <si>
    <t>Đã gửi QT</t>
  </si>
  <si>
    <t>Đường nội bộ khu sản xuất - KDC số 02</t>
  </si>
  <si>
    <t>Căn cứ xứ ủy Nam bộ (X40-Đồng Rùm. Hạng mục: Hàng rào - Nhà bảo vệ)</t>
  </si>
  <si>
    <t>Xây dựng trụ sở làm việc UBND xã Tân Hội</t>
  </si>
  <si>
    <t>Nhà làm việc Công an, Xã đội Tân Đông</t>
  </si>
  <si>
    <t>Trường THCS Tân Phú</t>
  </si>
  <si>
    <t>Vỉa hè thị trấn Tân Châu - giai đoạn 3</t>
  </si>
  <si>
    <t>II</t>
  </si>
  <si>
    <t>Công trình khởi công mới</t>
  </si>
  <si>
    <t>Nâng cấp nhà Văn hóa - Khu thể thao ấp Đông Biên</t>
  </si>
  <si>
    <t>Nâng cấp nhà văn hóa - khu thể thao ấp Đông Tiến</t>
  </si>
  <si>
    <t>Sữa chữa nhà văn hóa - Khu thể thao ấp Đông Thành</t>
  </si>
  <si>
    <t>Sữa chữa nhà văn hóa - Khu thể thao ấp Đông Lợi</t>
  </si>
  <si>
    <t>Chưa triển khai thi công</t>
  </si>
  <si>
    <t>Sữa chữa nhà Văn hóa - Khu thể thao ấp Suối Dầm</t>
  </si>
  <si>
    <t>Sửa chữa hội trường nhà văn hóa, nâng cấp trung tâm VHHTCĐ, mua trang thiết bị 5 phòng chức năng xã Tân Đông</t>
  </si>
  <si>
    <t>Đang thi công thiết bị</t>
  </si>
  <si>
    <t>Nâng cấp sỏi đỏ đường TĐ 02 Đông Thành - Cò Ke - Đông Hà</t>
  </si>
  <si>
    <t>Đang thi công</t>
  </si>
  <si>
    <t>Trải nhựa đường TĐ 01, Đông Biên- Đông Hà</t>
  </si>
  <si>
    <t>Đường ĐTH 05 - Đông Thành</t>
  </si>
  <si>
    <t>Đường KO 04 - Kà Ốt</t>
  </si>
  <si>
    <t>Đường KO 11 - Kà Ốt</t>
  </si>
  <si>
    <t>Đường TP 01 - Tầm Phô (gồm: TP 03,05,06)</t>
  </si>
  <si>
    <t>Đường ĐB 01 - Đông Biên</t>
  </si>
  <si>
    <t xml:space="preserve">Đường ĐHA 07 - Đông Hà </t>
  </si>
  <si>
    <t xml:space="preserve">Đường ĐHA 08 - Đông Hà </t>
  </si>
  <si>
    <t xml:space="preserve">Đường ĐHA 09 - Đông Hà </t>
  </si>
  <si>
    <t xml:space="preserve">Đường ĐHA 10 - Đông Hà </t>
  </si>
  <si>
    <t>Đường SD 06 - Suối Dầm
(Gồm SD01,02,03,04)</t>
  </si>
  <si>
    <t>Đường ĐTH 16 - Đông Thành</t>
  </si>
  <si>
    <t>Đường ĐT 17 - Đông Tiến</t>
  </si>
  <si>
    <t>Đường ĐT 06 - Đông Tiến</t>
  </si>
  <si>
    <t>Đường ấp Đông Lợi ĐL09</t>
  </si>
  <si>
    <t>Đường KO 02 - Kà Ốt</t>
  </si>
  <si>
    <t>Đường TP.11 ấp Tầm Phô</t>
  </si>
  <si>
    <t>Đường ĐT 07 - Đông Tiến</t>
  </si>
  <si>
    <t>Đường ĐL 06 - Đông Lợi</t>
  </si>
  <si>
    <t>Đường ĐL 08 - Đông Lợi</t>
  </si>
  <si>
    <t>Đường ấp Đông Hà ĐHA15</t>
  </si>
  <si>
    <t>Nâng cấp đường nội đồng ấp Kà Ốt (NĐ01)</t>
  </si>
  <si>
    <t>Nâng cấp đường nội đồng ấp Đông Biên (NĐ03)</t>
  </si>
  <si>
    <t>Nâng cấp đường nội đồng ấp Đông Hà (NĐ02)</t>
  </si>
  <si>
    <t>Đường ĐT 14 - Đông Tiến</t>
  </si>
  <si>
    <t>Trạm cấp nước ấp Trảng Trai, xã Tân Hòa</t>
  </si>
  <si>
    <t>Nâng cấp đường ĐHA.04, ĐHA.11 và ĐHA.02, xã Tân Đông</t>
  </si>
  <si>
    <t>Nâng cấp đường TP.04, TP.08 và KO.04 (nối dài), xã Tân Đông</t>
  </si>
  <si>
    <t>Nâng cấp đường ĐT.09, ĐT.13 và ĐT.14 (nhánh 2), xã Tân Đông</t>
  </si>
  <si>
    <t>Cống hộp ngang đường ĐT.21 ấp Đông Tiến, xã Tân Đông</t>
  </si>
  <si>
    <t>Trường THCS Suối Ngô</t>
  </si>
  <si>
    <t>Trường TH Tân Đông A</t>
  </si>
  <si>
    <t>Trường TH Tân Đông B</t>
  </si>
  <si>
    <t>Trường mầm non Bổ Túc</t>
  </si>
  <si>
    <t>Trường tiểu học Nguyễn Viết Xuân</t>
  </si>
  <si>
    <t>Trường TH Tân Hòa A (diểm chính)</t>
  </si>
  <si>
    <t>Trường TH Tân Hòa A (diểm phụ ấp Cây Khế)</t>
  </si>
  <si>
    <t>Trường Mầm non Tân Hòa</t>
  </si>
  <si>
    <t>Trường THCS Bưng Bàng</t>
  </si>
  <si>
    <t>Sửa chữa, nâng cấp trụ sở làm việc UBND xã Tân Đông</t>
  </si>
  <si>
    <t>Xây mới trụ sở làm việc UBND xã Tân Hiệp</t>
  </si>
  <si>
    <t>Đường giao thông nội thị GD 2 (nhánh Nguyễn Văn Trỗi)</t>
  </si>
  <si>
    <t>Nâng cấp đường Đông Thành - Suối Dầm - Đông Hà (ĐH.814)</t>
  </si>
  <si>
    <t>Đường lộ Thanh Niên</t>
  </si>
  <si>
    <t>Sữa chữa nhà văn hóa - Khu thể thao ấp Kà Ốt</t>
  </si>
  <si>
    <t>Đường nội đồng 522 (tuyến 1)</t>
  </si>
  <si>
    <t>Đang thi công PS</t>
  </si>
  <si>
    <t>Đường nội đồng 522 (tuyến 2)</t>
  </si>
  <si>
    <t>Đường đến trung tâm xã Tân Hòa (ĐH.20)</t>
  </si>
  <si>
    <t>Đường lô dân cư ấp con Trăn (5 tuyến)</t>
  </si>
  <si>
    <t>Đường Tân Hòa 2 - Đoạn 5 (ấp Suối Bà Chiêm)</t>
  </si>
  <si>
    <t xml:space="preserve">Nhà văn hoá  ấp Cây Khế </t>
  </si>
  <si>
    <t xml:space="preserve">Nhà văn hoá - Khu thể thao ấp Tân Thuận </t>
  </si>
  <si>
    <t>Trung tâm văn hóa thể thao xã</t>
  </si>
  <si>
    <t>Trường Tiểu học Tân Hội A</t>
  </si>
  <si>
    <t>Nâng cấp Nhà văn hoá  ấp Trảng Trai</t>
  </si>
  <si>
    <t>Đường số 9-9</t>
  </si>
  <si>
    <t>Đường vào nghĩa trang ấp Hội Thạnh</t>
  </si>
  <si>
    <t>Đường THo.43 ấp Hội An (đường tổ 3)</t>
  </si>
  <si>
    <t>Nhà văn hóa xã Tân Hội</t>
  </si>
  <si>
    <t>Nhà văn hóa ấp Hội Thành</t>
  </si>
  <si>
    <t>Sửa chữa, nâng cấp đường THi.39</t>
  </si>
  <si>
    <t>Nhà văn hóa - Khu thể thao ấp Hội Thắng</t>
  </si>
  <si>
    <t>Nhà văn hóa - Khu thể thao ấp Tân Bình</t>
  </si>
  <si>
    <t>Xây dựng khu trung tâm văn hóa thể thao huyện Tân Châu</t>
  </si>
  <si>
    <t>Cải tạo, sửa chữa Trung tâm bồi dưỡng chính trị huyện</t>
  </si>
  <si>
    <t>Sân vận động thể thao xã Tân Đông</t>
  </si>
  <si>
    <t>Chốt dân quân Suối Tre</t>
  </si>
  <si>
    <t>Chốt dân quân cầu Sài gòn 2</t>
  </si>
  <si>
    <t>Hệ thống thoát nước và đường nội bộ khu trung tâm thương mại Tân Châu</t>
  </si>
  <si>
    <t>Hàng rào trụ sở mới UBND xã Tân Hội</t>
  </si>
  <si>
    <t>Sửa chữa nhà vệ sinh huyện ủy</t>
  </si>
  <si>
    <t>Hàng rào Đại đội C1</t>
  </si>
  <si>
    <t>Chuẩn bị nghiệm thu KT</t>
  </si>
  <si>
    <t>Chốt dân quân Cây Cầy</t>
  </si>
  <si>
    <t>Cổng hàng rào phía sau và hông Công an huyện, nhà tạm giữ xe mô tô vi phạm</t>
  </si>
  <si>
    <t>Nhà ăn Công an, Xã đội Tân Hưng và sửa chữa hàng rào UBND xã</t>
  </si>
  <si>
    <t>Nhà ăn BCH quân sự huyện</t>
  </si>
  <si>
    <t>Xây dựng hạ tầng chợ Tân Thành</t>
  </si>
  <si>
    <t>Phòng khánh tiết UBND huyện, hàng rào và nhà xe CBCNV UBND huyện</t>
  </si>
  <si>
    <t>Nhà văn hóa sinh hoạt động cộng đồng TDTT ấp Tân Lâm</t>
  </si>
  <si>
    <t>Hệ thống thoát nước đường 812</t>
  </si>
  <si>
    <t>Đường ĐB 04 - Đông Biên</t>
  </si>
  <si>
    <t>Đường lô dân cư ấp Tân Thuận (6 tuyến)</t>
  </si>
  <si>
    <t>Nhà văn hóa ấp Cây Cầy</t>
  </si>
  <si>
    <t>Sỏi đỏ đường SNO.64</t>
  </si>
  <si>
    <t>Đường SNO.24 nối tiếp</t>
  </si>
  <si>
    <t>Đường ĐT.16</t>
  </si>
  <si>
    <t>Hàng rào, sân nền 3 VP ấp Trảng Trai, Tân Thuận và Cây Khế</t>
  </si>
  <si>
    <t>BP kỹ thuật đã giao HS</t>
  </si>
  <si>
    <t>Vỉa hè thị trấn Tân Châu - giai đoạn 4</t>
  </si>
  <si>
    <t>III</t>
  </si>
  <si>
    <t>Chuẩn bị đầu tư</t>
  </si>
  <si>
    <t>Trường TH Suối Dây A</t>
  </si>
  <si>
    <t>Trường TH Suối Dây B</t>
  </si>
  <si>
    <t>Trường THCS Bổ Túc</t>
  </si>
  <si>
    <t>Trường MG Suối Dây</t>
  </si>
  <si>
    <t>Trung tâm văn hóa xã Suối Dây</t>
  </si>
  <si>
    <t>Sửa chữa trụ sở UBND xã Suối Dây</t>
  </si>
  <si>
    <t>Phòng chức năng Trạm y tế xã</t>
  </si>
  <si>
    <t>Đường ĐH.803 – Tân Hòa (lộ 244)</t>
  </si>
  <si>
    <t>Đường SDA.52</t>
  </si>
  <si>
    <t>Đường SDA.27</t>
  </si>
  <si>
    <t>Đường SDA.23</t>
  </si>
  <si>
    <t>Đường SDA.M.05</t>
  </si>
  <si>
    <t>Đường SDA.04</t>
  </si>
  <si>
    <t>Đường SDA.03</t>
  </si>
  <si>
    <t>Đường SDA.17</t>
  </si>
  <si>
    <t>Đường SDA.16</t>
  </si>
  <si>
    <t>Nâng cấp đường SDA.22 và SDA.40</t>
  </si>
  <si>
    <t>Đường SDA.14</t>
  </si>
  <si>
    <t>Đường SD.7</t>
  </si>
  <si>
    <t>Đường SDA.21</t>
  </si>
  <si>
    <t>Đường SD.M10</t>
  </si>
  <si>
    <t>Đường SDA.11</t>
  </si>
  <si>
    <t>Đường SDA.18</t>
  </si>
  <si>
    <t>Đường SDA.10</t>
  </si>
  <si>
    <t>Đường SDA.12</t>
  </si>
  <si>
    <t>Đường SDA.07</t>
  </si>
  <si>
    <t>Đường SDA.01</t>
  </si>
  <si>
    <t>Đường SD.M9</t>
  </si>
  <si>
    <t>Đường SDA.02</t>
  </si>
  <si>
    <t>Đường SDA.05</t>
  </si>
  <si>
    <t>Đường SDA.24</t>
  </si>
  <si>
    <t>Nâng cấp đường SDA.38 và SDA.41</t>
  </si>
  <si>
    <t>Đường SDA.39</t>
  </si>
  <si>
    <t>Nâng cấp đường SDA.45 và SDA.46</t>
  </si>
  <si>
    <t>Đường mũi tàu</t>
  </si>
  <si>
    <t>Nâng cấp đường SDA.53, SDA.54, SDA.55, SDA.56, SDA.57, SDA.58, SDA.59, SDA.60 VÀ SDA.61</t>
  </si>
  <si>
    <t>Đường SDA.71</t>
  </si>
  <si>
    <t>Nâng cấp đường SDA.49 và SDA.50</t>
  </si>
  <si>
    <t>Nâng cấp đường SDA.47 và SDA.48</t>
  </si>
  <si>
    <t>Đường SDA.72</t>
  </si>
  <si>
    <t xml:space="preserve">Đường SDA. 67 </t>
  </si>
  <si>
    <t>Đường SDA. 68</t>
  </si>
  <si>
    <t xml:space="preserve">Đường SDA. 69 </t>
  </si>
  <si>
    <t xml:space="preserve">Đường SDA. 70 </t>
  </si>
  <si>
    <t>Đường SDA.25</t>
  </si>
  <si>
    <t>Đường SDA.26</t>
  </si>
  <si>
    <t>Đường SDA.08</t>
  </si>
  <si>
    <t>Đường SDA.09</t>
  </si>
  <si>
    <t>Nâng cấp đường SDA.15 và SDA.43</t>
  </si>
  <si>
    <t>Đường SDA.06</t>
  </si>
  <si>
    <t>Đường Trảng 36 cặp nhà ông 6 Hông vào nhà ông ba Lô</t>
  </si>
  <si>
    <t>Nhà văn hóa, khu thể thao ấp 1</t>
  </si>
  <si>
    <t>Nhà văn hóa, khu thể thao ấp 2</t>
  </si>
  <si>
    <t>Nhà văn hóa, khu thể thao ấp 3</t>
  </si>
  <si>
    <t>Nhà văn hóa, khu thể thao ấp 4</t>
  </si>
  <si>
    <t>Nhà văn hóa, khu thể thao ấp 5</t>
  </si>
  <si>
    <t>Nhà văn hóa, khu thể thao ấp 6</t>
  </si>
  <si>
    <t>Nhà văn hóa, khu thể thao ấp Chăm</t>
  </si>
  <si>
    <t>Đường THu.97B, THu.98B, THu.99B</t>
  </si>
  <si>
    <t>Nâng cấp đường THu.91Đ, THu.92Đ, THu.93Đ, THu.94Đ và đường tổ 1 ấp Tân Đông</t>
  </si>
  <si>
    <t>Đường THu.95TH</t>
  </si>
  <si>
    <t>Sửa chữa, nâng cấp đường THU.05, đường THU.02</t>
  </si>
  <si>
    <t>Xây dựng mới trụ sở xã Thạnh Đông</t>
  </si>
  <si>
    <t>Xây dựng mới Nhà làm việc xã đội, xã Thạnh Đông</t>
  </si>
  <si>
    <t>Đường THP.5 - Thạnh Hiệp</t>
  </si>
  <si>
    <t>Sửa chữa, nâng cấp đường THD.07</t>
  </si>
  <si>
    <t>Sửa chữa, nâng cấp đường Thạnh Nghĩa (từ đường ĐT.785 đến cầu)</t>
  </si>
  <si>
    <t>Cống Suối Ky (ấp Thạnh Hưng)</t>
  </si>
  <si>
    <t>Nâng cấp đường THĐ.10 - Thạnh Quới, đường THĐ.13 - Thạnh Hưng, đường THĐ.38 - Thạnh Hưng</t>
  </si>
  <si>
    <t>Các Trung tâm văn hóa . Hạng mục: Mua sắm thiết bị</t>
  </si>
  <si>
    <t>Nâng cấp đường 4-4 (THĐ.19) Thạnh Quới - Thạnh Hưng</t>
  </si>
  <si>
    <t>Nâng cấp đường THĐ.14 - Thạnh Hòa</t>
  </si>
  <si>
    <t>Đường TN.1 - Thạnh Nghĩa</t>
  </si>
  <si>
    <t>Nâng cấp đường THĐ.22 - Thạnh Nghĩa</t>
  </si>
  <si>
    <t>Đường TAH.M6</t>
  </si>
  <si>
    <t>Nâng cấp đường TAH.26, đường TAH.27, đường TAH.29, đường TAH.30, đường TAH.M4, đường TAH.33</t>
  </si>
  <si>
    <t>Trụ sở UBND xã Tân Hòa</t>
  </si>
  <si>
    <t>Nhà rông ấp Con Trăn</t>
  </si>
  <si>
    <t>Đường KDC số 04 ấp Suối Bà Chiêm</t>
  </si>
  <si>
    <t>Đường KDC số 06 ấp Tân Thuận</t>
  </si>
  <si>
    <t>Đường BTXM khu 167 ấp Con Trăn</t>
  </si>
  <si>
    <t>Nâng cấp đường ĐTH.03, đường ĐTH 14 Đông Thành</t>
  </si>
  <si>
    <t>Đường nhánh ĐHI 04 Đông Hiệp</t>
  </si>
  <si>
    <t>Nâng cấp đường ĐT.12, đường ĐT 18 - Đông Tiến, đường ĐT 22 nối dài, đường ĐT 25 - Đông Tiến</t>
  </si>
  <si>
    <t>Nâng cấp đường KO.03, đường KO.06 Kà ốt</t>
  </si>
  <si>
    <t>Nâng cấp đường ĐHA.01, đường ĐHA.14 Đông Hà</t>
  </si>
  <si>
    <t>Đường SD 05 –Suối Dầm</t>
  </si>
  <si>
    <t>Đường NĐ 04 Ấp Đông Biên (nối dài)</t>
  </si>
  <si>
    <t>Đường ĐL 03  – Đông Lợi</t>
  </si>
  <si>
    <t>Nâng cấp đường SNO.02 tổ 2, đường SNO.40 tổ 12, ấp 2</t>
  </si>
  <si>
    <t>Đường SNO.56 (ấp 2 và ấp 4)</t>
  </si>
  <si>
    <t>Đường SNO.63 (đoạn giữa)</t>
  </si>
  <si>
    <t>Nâng cấp các tuyến đường lô</t>
  </si>
  <si>
    <t>Đường và hệ thống thoát nước khu trung tâm thương mại Tân Châu</t>
  </si>
  <si>
    <t>Cải tạo, nâng cấp nhà làm việc Công an, Xã đội Thạnh Đông</t>
  </si>
  <si>
    <t>Sửa chữa nhà ăn Xã đội, nhà vệ sinh, chòi gác</t>
  </si>
  <si>
    <t>Chợ  Suối Ngô</t>
  </si>
  <si>
    <t>Nâng cấp 03 tuyến đường thị trấn.</t>
  </si>
  <si>
    <t>Nhà kho lưu trữ Ban QLDA</t>
  </si>
  <si>
    <t>Đường TT.25, ấp Đồng Kèn II</t>
  </si>
  <si>
    <t>Đường TT.18, ấp Tân Đông</t>
  </si>
  <si>
    <t>Nâng cấp đường TP.36 và TP06, tổ 17, 18, ấp Tân Xuân</t>
  </si>
  <si>
    <t>Nhà văn hóa, khu thể thao ấp Tân Trường</t>
  </si>
  <si>
    <t>Đường TAH.44b ấp Hội Thắng</t>
  </si>
  <si>
    <t>THO.22 (đường liên ấp)</t>
  </si>
  <si>
    <t>Cải tạo đường Hải Thượng Lãng Ông</t>
  </si>
  <si>
    <t>Nhà làm việc Huyện đoàn</t>
  </si>
  <si>
    <t>Đường ĐH.805 – Tân Phú</t>
  </si>
  <si>
    <t>Sửa chữa đường ĐH.805 - Suối Dây</t>
  </si>
  <si>
    <t>Nâng cấp đường ĐH.820</t>
  </si>
  <si>
    <t>Nhà ăn, đường vào cổng chính đồn Biên Phòng Kà Tum</t>
  </si>
  <si>
    <t>Hàng rào trung tâm VH-TT huyện + bến xe Tân Châu</t>
  </si>
  <si>
    <t>Đường láng nhựa dài 13.250m, mặt đường rộng 5,5m, nền đường rộng 7m</t>
  </si>
  <si>
    <t>BTXM dài 843,17 m</t>
  </si>
  <si>
    <t>Đường BTXM dài 680,45m</t>
  </si>
  <si>
    <t>Láng nhựa dài 659,5m</t>
  </si>
  <si>
    <t>Láng nhựa dài 450m</t>
  </si>
  <si>
    <t>Sỏi đỏ dài 1.350,58m</t>
  </si>
  <si>
    <t>Láng nhựa dài 888,07m,
Sỏi đỏ dài 666,21m</t>
  </si>
  <si>
    <t>BTXM dài 1.018,65m</t>
  </si>
  <si>
    <t>BTXM dài 2.261,89 m</t>
  </si>
  <si>
    <t>BTXM dài 1.134m</t>
  </si>
  <si>
    <t>Sỏi đỏ dài 1.931,74m</t>
  </si>
  <si>
    <t>BTXM dài 540m,
Sỏi đỏ dài 480m</t>
  </si>
  <si>
    <t>BTXM dài  1.024,54 m</t>
  </si>
  <si>
    <t>BTXM dài  1.234,59 m</t>
  </si>
  <si>
    <t>BTXM dài  2.259,64 m</t>
  </si>
  <si>
    <t>BTXM dài 314,5m</t>
  </si>
  <si>
    <t>Sỏi đỏ dài  2.473,79 m</t>
  </si>
  <si>
    <t>Sỏi đỏ dài 1.162,18m</t>
  </si>
  <si>
    <t>Sỏi đỏ dài 1.505,13m</t>
  </si>
  <si>
    <t>Láng nhựa dài 2.570m</t>
  </si>
  <si>
    <t>Láng nhựa dài 444,21m</t>
  </si>
  <si>
    <t>Sỏi đỏ dài 366,87m</t>
  </si>
  <si>
    <t>BTXM dài 440m,
Sỏi đỏ dài 1.488,28m</t>
  </si>
  <si>
    <t>BTXM dài 100m,
Sỏi đỏ dài 595,68m</t>
  </si>
  <si>
    <t>BTXM dài 667,42m</t>
  </si>
  <si>
    <t>BTXM dài 100m,
Sỏi đỏ dài 938,28m</t>
  </si>
  <si>
    <t>BTXM dài 995,18m</t>
  </si>
  <si>
    <t>Sỏi đỏ dài 861,59m</t>
  </si>
  <si>
    <t>BTXM dài 2.747,9m</t>
  </si>
  <si>
    <t>Sỏi đỏ dài 1.853,41m</t>
  </si>
  <si>
    <t>Sỏi đỏ dài 1.074,81m
BTXM dài 210,22m</t>
  </si>
  <si>
    <t>BTXM dài 1.494,64m</t>
  </si>
  <si>
    <t>Sỏi đỏ dài 1.529,22m</t>
  </si>
  <si>
    <t>Sỏi đỏ dài 1200m</t>
  </si>
  <si>
    <t>Sỏi đỏ dài 955m</t>
  </si>
  <si>
    <t>Sỏi đỏ dài 2.961,48m</t>
  </si>
  <si>
    <t>Sỏi đỏ dài 1.904,7m</t>
  </si>
  <si>
    <t>Sỏi đỏ dài 728,17 m</t>
  </si>
  <si>
    <t>Sỏi đỏ dài 2.027,73m</t>
  </si>
  <si>
    <t>Sỏi đỏ dài 1.440m</t>
  </si>
  <si>
    <t>Sỏi đỏ dài 1.491,51 m</t>
  </si>
  <si>
    <t>Sỏi đỏ dài 1.922,52m, 
BTXM dài 120m</t>
  </si>
  <si>
    <t>Sỏi đỏ dài 708,43 m</t>
  </si>
  <si>
    <t>Sỏi đỏ dài 917m</t>
  </si>
  <si>
    <t>Xây mới 07 phòng học, 11 phòng chức năng và các công trình phụ trợ khác</t>
  </si>
  <si>
    <t>Sửa chữa 04 phòng học điểm chính và các công trình phụ trợ</t>
  </si>
  <si>
    <t>Xây mới 09 phòng chức năng và các công trình phụ trợ</t>
  </si>
  <si>
    <t>Cải tạo 04 phòng học làm 07 phòng chức năng và các công trình phụ trợ</t>
  </si>
  <si>
    <t>Hội trường 250 chỗ, 5 phòng chức năng và các công trình phụ trợ</t>
  </si>
  <si>
    <t>Sửa chữa</t>
  </si>
  <si>
    <t>Xây mới</t>
  </si>
  <si>
    <t>Sửa chữa trụ sở UBND xã, sửa chữa phòng làm việc các đoàn thể, phòng tiếp nhận và trả kết quả hồ sơ và các công trình phụ trợ khác</t>
  </si>
  <si>
    <t>BTXM dài dài 163,75 m
Sỏi đỏ dài 1.447,81m</t>
  </si>
  <si>
    <t>BTXM dài dài 1.901,56m,
Sỏi đỏ dài 453,38m, mặt 5m</t>
  </si>
  <si>
    <t>Sỏi đỏ dài 580,97 m</t>
  </si>
  <si>
    <t>Dặm vá ổ gà, tưới nhựa dài 2.794,04m</t>
  </si>
  <si>
    <t>XDM trụ sở xã 01 trệt, 01 lầu, diện tích 1.050m2. Kết cấu khung cột BTCT, sơn P, điện nước hoàn thiện.
Hàng rào trụ sở, sân nền láy gạch Terrazoo + trồng cây xanh.</t>
  </si>
  <si>
    <t>DT xây dựng 500m2 kết hợp với nhà ăn</t>
  </si>
  <si>
    <t>BTNN dài 703m</t>
  </si>
  <si>
    <t>BTNN dài 557,7m</t>
  </si>
  <si>
    <t>BTNN dài 1.619,6m</t>
  </si>
  <si>
    <t>Làm mới cống 1D800; L=8m; Cống 2D1500; L=10m
đắp bù đường dẫn bằng sỏi đỏ dài 150m</t>
  </si>
  <si>
    <t>Thảm BTN chiều dày TB 7cm. Mặt rộng 3,5m nền rộng 6,5m, dài 870m</t>
  </si>
  <si>
    <t>01 Máy chiếu và 04 Dàn âm thanh (Amply, micro, đầu DVD, loa thùng)</t>
  </si>
  <si>
    <t>Láng nhựa TC 4,5 kg/m2. Mặt rộng 3,0m nền rộng 5,0m, dài 2.205,6m</t>
  </si>
  <si>
    <t>Thảm BTN chiều dày TB 7cm. Mặt rộng 3,5m nền rộng 6,5m, dài 455m</t>
  </si>
  <si>
    <t>Sỏi đỏ rộng 6m, dài 853m</t>
  </si>
  <si>
    <t>BTXM đá 1x2 M250 dày TB 8cm, mặt rộng 5m, nên 5m, dài 746m</t>
  </si>
  <si>
    <t>Sỏi đỏ dài 1.772,73m</t>
  </si>
  <si>
    <t>Sỏi đỏ dài 1400 m, 
BTXM dài 2980 m</t>
  </si>
  <si>
    <t>Cải tạo trụ sở UBND xã và các công trình phụ trợ khác</t>
  </si>
  <si>
    <t>Láng nhựa dài 295,16 m, BTXM dài 801,5</t>
  </si>
  <si>
    <t xml:space="preserve">Láng nhựa dài 286,09 m, BTXM dài 585 m </t>
  </si>
  <si>
    <t>BTXM dài 97m</t>
  </si>
  <si>
    <t>BTXM dài 438,62m</t>
  </si>
  <si>
    <t>BTXM dài 200 m</t>
  </si>
  <si>
    <t>BTXM dài 846m</t>
  </si>
  <si>
    <t>Sỏi đỏ dài 770,81m</t>
  </si>
  <si>
    <t>Sỏi đỏ dài 1.567,45m</t>
  </si>
  <si>
    <t>Sỏi đỏ dài 1.286,76m</t>
  </si>
  <si>
    <t>Sỏi đỏ dài 398,91m</t>
  </si>
  <si>
    <t>Sỏi đỏ dài 1469,7 m</t>
  </si>
  <si>
    <t>BTXM dài 699,08 m</t>
  </si>
  <si>
    <t>BTXM 4m dài 183,16m,
Sỏi đỏ 5m dài 161,75m</t>
  </si>
  <si>
    <t>Sỏi đỏ dài 680m</t>
  </si>
  <si>
    <t>Thảm BTNN 09 tuyến đường thị trấn (Đường Nguyễn Hữu Dụ lô 6, Đường D3, Đường Hoàng Văn Thái lô 2 bên phải, Đường Trần Đại Nghĩa lô 4, Đường Phạm Ngọc Thạch lô 5, Đường Phan Đăng Lưu lô 8,  Đường Lê Trọng Tấn lô 10, Đường Phan Bội Châu lô 12, Đường Phan Văn Trị lô 16) dài 2.979,73m</t>
  </si>
  <si>
    <t>Thảm BTNN dài 847,3m,
Vỉa hè 2.564m2,
Cống thoát nước dài 1.021m,
Mương thoát nước dài 417m</t>
  </si>
  <si>
    <t>Xây mới nhà làm việc xã đội; Cải tạo nhà ăn xã đội; Cải tạo nhà làm việc, nhà ăn công an xã và các công trình phụ trợ</t>
  </si>
  <si>
    <t>Công an xã: Xây mới nhà làm việc, bếp ăn, nhà vệ sinh, nhà ăn.
Xã đội: Nâng nền, lát gạch, sơn tường, hệ thống nước, dịch chuyển mái tole, mở rộng nhà vệ sinh.
Xây mới chòi gác</t>
  </si>
  <si>
    <t>BTNN dài 72m,
Láng nhựa dài 291m,
BTXM dài 233m</t>
  </si>
  <si>
    <t>Xây mới kho lưu trữ + Thiết biết và công trình phụ trợ</t>
  </si>
  <si>
    <t>Láng nhựa dài 1,2km (Điểm đầu ĐT.795, cuối hết xóm nhà dân). Mặt 5m</t>
  </si>
  <si>
    <t>Láng nhựa dài 0,7km (Điểm đầu ĐT.795, cuối giao TT.17 nhựa). Mặt 5m</t>
  </si>
  <si>
    <t>Láng nhựa dài 1,3km. Nhánh TP.36 dài 1km có điểm đầu ĐH.813, cuối giao ĐH.802. Nhánh TP.06 dài 0,3km có điểm đầu ĐT.785, cuối giao TP.36. Mặt 5m</t>
  </si>
  <si>
    <t>Sỏi đỏ dài 2.350,6m. Mặt 5m</t>
  </si>
  <si>
    <t>Láng nhựa dài 4700m. Mặt 5m, nên 7m</t>
  </si>
  <si>
    <t>Cải tạo dải phân cách đường ĐT.795, mở rộng mặt đường hiện trạng.</t>
  </si>
  <si>
    <t>Cải tạo nhà làm việc và công trình phụ trợ</t>
  </si>
  <si>
    <t>Làng nhựa dài 5.301,4m</t>
  </si>
  <si>
    <t>BTNN dài 3.200m</t>
  </si>
  <si>
    <t>Sỏi đỏ dài 1.780m</t>
  </si>
  <si>
    <t>Xây mới nhà ăn,
Đường tưới nhựa dài 128,5m</t>
  </si>
  <si>
    <t>Nâng cấp đường THI.26, THI.20 và THI.22  ấp Tân Trường</t>
  </si>
  <si>
    <t>Dài 1.541,45. BTXM dài 710,55m, rộng 5m. Láng nhựa dài 830,9m, rộng 4m, lề 1m x 2 bên.</t>
  </si>
  <si>
    <t>ỦY BAN NHÂN DÂN
HUYỆN TÂN CHÂU</t>
  </si>
  <si>
    <t>ĐVT:  tỷ đồng</t>
  </si>
  <si>
    <t>DANH MỤC CÁC CÔNG TRÌNH ĐẦU TƯ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</si>
</sst>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00_);_(* \(#,##0.0000\);_(* &quot;-&quot;??_);_(@_)"/>
    <numFmt numFmtId="166" formatCode="_-* #,##0\ _₫_-;\-* #,##0\ _₫_-;_-* &quot;-&quot;??\ _₫_-;_-@_-"/>
  </numFmts>
  <fonts count="11"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1"/>
      <name val="Times New Roman"/>
      <family val="1"/>
    </font>
    <font>
      <b/>
      <sz val="11"/>
      <name val="Times New Roman"/>
      <family val="1"/>
    </font>
    <font>
      <i/>
      <sz val="11"/>
      <name val="Times New Roman"/>
      <family val="1"/>
    </font>
    <font>
      <b/>
      <sz val="13"/>
      <name val="Times New Roman"/>
      <family val="1"/>
    </font>
    <font>
      <sz val="13"/>
      <name val="Times New Roman"/>
      <family val="1"/>
    </font>
    <font>
      <sz val="11"/>
      <color theme="1"/>
      <name val="Calibri"/>
      <family val="2"/>
      <charset val="163"/>
      <scheme val="minor"/>
    </font>
    <font>
      <sz val="1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48">
    <xf numFmtId="0" fontId="0" fillId="0" borderId="0" xfId="0"/>
    <xf numFmtId="0" fontId="2" fillId="0" borderId="0" xfId="0" applyFont="1" applyFill="1" applyBorder="1" applyAlignment="1"/>
    <xf numFmtId="0" fontId="3" fillId="0" borderId="0" xfId="0" applyFont="1" applyFill="1"/>
    <xf numFmtId="0" fontId="3" fillId="0" borderId="0" xfId="0" applyFont="1" applyFill="1" applyAlignment="1">
      <alignment horizontal="center" wrapText="1"/>
    </xf>
    <xf numFmtId="0" fontId="3" fillId="0" borderId="0" xfId="0" applyFont="1" applyFill="1" applyBorder="1"/>
    <xf numFmtId="164" fontId="3" fillId="0" borderId="0" xfId="0" applyNumberFormat="1" applyFont="1" applyFill="1" applyBorder="1"/>
    <xf numFmtId="166" fontId="3" fillId="0" borderId="0" xfId="1" applyNumberFormat="1" applyFont="1" applyFill="1" applyBorder="1"/>
    <xf numFmtId="165" fontId="4" fillId="0" borderId="0" xfId="2" applyNumberFormat="1" applyFont="1" applyFill="1" applyBorder="1"/>
    <xf numFmtId="0" fontId="3" fillId="0" borderId="0" xfId="0" applyFont="1" applyFill="1" applyAlignment="1">
      <alignment vertical="center"/>
    </xf>
    <xf numFmtId="0" fontId="6" fillId="0" borderId="0" xfId="0" applyFont="1" applyFill="1" applyAlignment="1">
      <alignment vertical="center"/>
    </xf>
    <xf numFmtId="0" fontId="6"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164" fontId="5" fillId="0" borderId="1" xfId="1" applyNumberFormat="1" applyFont="1" applyFill="1" applyBorder="1" applyAlignment="1">
      <alignment vertical="center"/>
    </xf>
    <xf numFmtId="0" fontId="4" fillId="0" borderId="1" xfId="0" applyFont="1" applyFill="1" applyBorder="1" applyAlignment="1">
      <alignment horizontal="center" vertical="center" wrapText="1"/>
    </xf>
    <xf numFmtId="0" fontId="5" fillId="0" borderId="0" xfId="0" applyFont="1" applyFill="1" applyAlignment="1">
      <alignment horizontal="left" vertical="center"/>
    </xf>
    <xf numFmtId="164" fontId="5" fillId="0" borderId="2" xfId="1" applyNumberFormat="1" applyFont="1" applyFill="1" applyBorder="1" applyAlignment="1">
      <alignment vertical="center"/>
    </xf>
    <xf numFmtId="0" fontId="4" fillId="0" borderId="2" xfId="0" applyFont="1" applyFill="1" applyBorder="1" applyAlignment="1">
      <alignment horizontal="center" vertical="center" wrapText="1"/>
    </xf>
    <xf numFmtId="166" fontId="4" fillId="0" borderId="2" xfId="1" applyNumberFormat="1" applyFont="1" applyFill="1" applyBorder="1" applyAlignment="1">
      <alignment horizontal="center" vertical="center" wrapText="1"/>
    </xf>
    <xf numFmtId="164" fontId="4" fillId="0" borderId="2" xfId="1" applyNumberFormat="1" applyFont="1" applyFill="1" applyBorder="1" applyAlignment="1">
      <alignment vertical="center"/>
    </xf>
    <xf numFmtId="0" fontId="4" fillId="0" borderId="0" xfId="0" applyFont="1" applyFill="1" applyAlignment="1">
      <alignment vertical="center"/>
    </xf>
    <xf numFmtId="164" fontId="4" fillId="0" borderId="0" xfId="0" applyNumberFormat="1" applyFont="1" applyFill="1" applyAlignment="1">
      <alignment vertical="center"/>
    </xf>
    <xf numFmtId="0" fontId="5" fillId="0" borderId="0" xfId="0" applyFont="1" applyFill="1" applyAlignment="1">
      <alignment vertical="center"/>
    </xf>
    <xf numFmtId="1" fontId="4" fillId="0" borderId="0" xfId="0" applyNumberFormat="1" applyFont="1" applyFill="1" applyAlignment="1">
      <alignment vertical="center"/>
    </xf>
    <xf numFmtId="166" fontId="5" fillId="0"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Alignment="1">
      <alignment vertical="center"/>
    </xf>
    <xf numFmtId="0" fontId="4" fillId="0" borderId="4"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4" xfId="0" quotePrefix="1" applyFont="1" applyBorder="1" applyAlignment="1">
      <alignment horizontal="left" vertical="center" wrapText="1"/>
    </xf>
    <xf numFmtId="164" fontId="10" fillId="0" borderId="4" xfId="1" applyNumberFormat="1" applyFont="1" applyFill="1" applyBorder="1" applyAlignment="1">
      <alignment horizontal="left" vertical="center" wrapText="1"/>
    </xf>
    <xf numFmtId="0" fontId="10" fillId="0" borderId="6" xfId="0" applyFont="1" applyBorder="1" applyAlignment="1">
      <alignment horizontal="left" vertical="center" wrapText="1"/>
    </xf>
    <xf numFmtId="164" fontId="10" fillId="0" borderId="4" xfId="1" applyNumberFormat="1" applyFont="1" applyFill="1" applyBorder="1" applyAlignment="1">
      <alignment horizontal="right" vertical="center" wrapText="1"/>
    </xf>
    <xf numFmtId="164" fontId="10" fillId="0" borderId="4" xfId="0" applyNumberFormat="1" applyFont="1" applyBorder="1" applyAlignment="1">
      <alignment horizontal="center" vertical="center" wrapText="1"/>
    </xf>
    <xf numFmtId="164" fontId="10" fillId="0" borderId="6" xfId="1"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3"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4" fillId="0" borderId="4" xfId="0" applyFont="1" applyBorder="1" applyAlignment="1">
      <alignment vertic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904875</xdr:colOff>
      <xdr:row>1</xdr:row>
      <xdr:rowOff>47625</xdr:rowOff>
    </xdr:from>
    <xdr:to>
      <xdr:col>1</xdr:col>
      <xdr:colOff>1504950</xdr:colOff>
      <xdr:row>1</xdr:row>
      <xdr:rowOff>47625</xdr:rowOff>
    </xdr:to>
    <xdr:cxnSp macro="">
      <xdr:nvCxnSpPr>
        <xdr:cNvPr id="4" name="Straight Connector 3"/>
        <xdr:cNvCxnSpPr/>
      </xdr:nvCxnSpPr>
      <xdr:spPr>
        <a:xfrm>
          <a:off x="1257300" y="514350"/>
          <a:ext cx="600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6"/>
  <sheetViews>
    <sheetView tabSelected="1" view="pageLayout" topLeftCell="A94" zoomScaleNormal="85" workbookViewId="0">
      <selection activeCell="D12" sqref="D12"/>
    </sheetView>
  </sheetViews>
  <sheetFormatPr defaultColWidth="9.140625" defaultRowHeight="15.75" x14ac:dyDescent="0.25"/>
  <cols>
    <col min="1" max="1" width="4.85546875" style="2" customWidth="1"/>
    <col min="2" max="2" width="42.140625" style="2" customWidth="1"/>
    <col min="3" max="3" width="12.140625" style="2" bestFit="1" customWidth="1"/>
    <col min="4" max="4" width="24.42578125" style="3" customWidth="1"/>
    <col min="5" max="16384" width="9.140625" style="2"/>
  </cols>
  <sheetData>
    <row r="1" spans="1:7" ht="36.75" customHeight="1" x14ac:dyDescent="0.25">
      <c r="A1" s="46" t="s">
        <v>352</v>
      </c>
      <c r="B1" s="45"/>
      <c r="C1" s="1"/>
    </row>
    <row r="2" spans="1:7" x14ac:dyDescent="0.25">
      <c r="A2" s="1"/>
      <c r="B2" s="1"/>
      <c r="C2" s="1"/>
    </row>
    <row r="3" spans="1:7" x14ac:dyDescent="0.25">
      <c r="A3" s="45" t="s">
        <v>354</v>
      </c>
      <c r="B3" s="45"/>
      <c r="C3" s="45"/>
      <c r="D3" s="45"/>
    </row>
    <row r="4" spans="1:7" x14ac:dyDescent="0.25">
      <c r="A4" s="4"/>
      <c r="B4" s="4"/>
      <c r="C4" s="5"/>
    </row>
    <row r="5" spans="1:7" x14ac:dyDescent="0.25">
      <c r="A5" s="4"/>
      <c r="B5" s="6"/>
      <c r="C5" s="7"/>
      <c r="D5" s="3" t="s">
        <v>353</v>
      </c>
    </row>
    <row r="6" spans="1:7" s="8" customFormat="1" x14ac:dyDescent="0.25">
      <c r="A6" s="41" t="s">
        <v>0</v>
      </c>
      <c r="B6" s="41" t="s">
        <v>1</v>
      </c>
      <c r="C6" s="43" t="s">
        <v>2</v>
      </c>
      <c r="D6" s="43" t="s">
        <v>3</v>
      </c>
    </row>
    <row r="7" spans="1:7" s="9" customFormat="1" ht="15" x14ac:dyDescent="0.25">
      <c r="A7" s="42"/>
      <c r="B7" s="42"/>
      <c r="C7" s="42"/>
      <c r="D7" s="44"/>
    </row>
    <row r="8" spans="1:7" s="9" customFormat="1" ht="15" x14ac:dyDescent="0.25">
      <c r="A8" s="10">
        <v>1</v>
      </c>
      <c r="B8" s="10">
        <v>2</v>
      </c>
      <c r="C8" s="10">
        <v>4</v>
      </c>
      <c r="D8" s="11">
        <v>16</v>
      </c>
    </row>
    <row r="9" spans="1:7" s="14" customFormat="1" ht="15" x14ac:dyDescent="0.25">
      <c r="A9" s="40"/>
      <c r="B9" s="35" t="s">
        <v>4</v>
      </c>
      <c r="C9" s="12">
        <f>C10+C27+C123</f>
        <v>772154.75862734194</v>
      </c>
      <c r="D9" s="13"/>
    </row>
    <row r="10" spans="1:7" s="14" customFormat="1" ht="15" x14ac:dyDescent="0.25">
      <c r="A10" s="36" t="s">
        <v>5</v>
      </c>
      <c r="B10" s="37" t="s">
        <v>6</v>
      </c>
      <c r="C10" s="15">
        <f>SUM(C11:C26)</f>
        <v>103281.53500000002</v>
      </c>
      <c r="D10" s="16"/>
    </row>
    <row r="11" spans="1:7" s="19" customFormat="1" ht="15" x14ac:dyDescent="0.25">
      <c r="A11" s="38">
        <v>1</v>
      </c>
      <c r="B11" s="27" t="s">
        <v>7</v>
      </c>
      <c r="C11" s="17">
        <v>7225</v>
      </c>
      <c r="D11" s="16" t="s">
        <v>8</v>
      </c>
    </row>
    <row r="12" spans="1:7" s="19" customFormat="1" ht="30" x14ac:dyDescent="0.25">
      <c r="A12" s="38">
        <v>2</v>
      </c>
      <c r="B12" s="27" t="s">
        <v>9</v>
      </c>
      <c r="C12" s="17">
        <v>6694</v>
      </c>
      <c r="D12" s="16" t="s">
        <v>10</v>
      </c>
    </row>
    <row r="13" spans="1:7" s="19" customFormat="1" ht="15" x14ac:dyDescent="0.25">
      <c r="A13" s="38">
        <v>3</v>
      </c>
      <c r="B13" s="27" t="s">
        <v>11</v>
      </c>
      <c r="C13" s="17">
        <v>14439</v>
      </c>
      <c r="D13" s="16" t="s">
        <v>12</v>
      </c>
    </row>
    <row r="14" spans="1:7" s="19" customFormat="1" ht="30" x14ac:dyDescent="0.25">
      <c r="A14" s="38">
        <v>4</v>
      </c>
      <c r="B14" s="27" t="s">
        <v>13</v>
      </c>
      <c r="C14" s="17">
        <v>12279</v>
      </c>
      <c r="D14" s="16" t="s">
        <v>14</v>
      </c>
    </row>
    <row r="15" spans="1:7" s="19" customFormat="1" ht="30" x14ac:dyDescent="0.25">
      <c r="A15" s="38">
        <v>5</v>
      </c>
      <c r="B15" s="27" t="s">
        <v>15</v>
      </c>
      <c r="C15" s="17">
        <v>8371</v>
      </c>
      <c r="D15" s="16" t="s">
        <v>16</v>
      </c>
    </row>
    <row r="16" spans="1:7" s="19" customFormat="1" ht="30" x14ac:dyDescent="0.25">
      <c r="A16" s="38">
        <v>6</v>
      </c>
      <c r="B16" s="27" t="s">
        <v>17</v>
      </c>
      <c r="C16" s="17">
        <v>4389.0479999999998</v>
      </c>
      <c r="D16" s="16" t="s">
        <v>8</v>
      </c>
      <c r="G16" s="20"/>
    </row>
    <row r="17" spans="1:4" s="19" customFormat="1" ht="15" x14ac:dyDescent="0.25">
      <c r="A17" s="38">
        <v>7</v>
      </c>
      <c r="B17" s="27" t="s">
        <v>18</v>
      </c>
      <c r="C17" s="17">
        <v>1861</v>
      </c>
      <c r="D17" s="16" t="s">
        <v>19</v>
      </c>
    </row>
    <row r="18" spans="1:4" s="19" customFormat="1" ht="15" x14ac:dyDescent="0.25">
      <c r="A18" s="38">
        <v>8</v>
      </c>
      <c r="B18" s="27" t="s">
        <v>20</v>
      </c>
      <c r="C18" s="17">
        <v>5370</v>
      </c>
      <c r="D18" s="16"/>
    </row>
    <row r="19" spans="1:4" s="19" customFormat="1" ht="30" x14ac:dyDescent="0.25">
      <c r="A19" s="38">
        <v>9</v>
      </c>
      <c r="B19" s="27" t="s">
        <v>21</v>
      </c>
      <c r="C19" s="17">
        <v>7662</v>
      </c>
      <c r="D19" s="16" t="s">
        <v>22</v>
      </c>
    </row>
    <row r="20" spans="1:4" s="19" customFormat="1" ht="15" x14ac:dyDescent="0.25">
      <c r="A20" s="38">
        <v>10</v>
      </c>
      <c r="B20" s="27" t="s">
        <v>23</v>
      </c>
      <c r="C20" s="17">
        <v>4518</v>
      </c>
      <c r="D20" s="16" t="s">
        <v>24</v>
      </c>
    </row>
    <row r="21" spans="1:4" s="19" customFormat="1" ht="30" x14ac:dyDescent="0.25">
      <c r="A21" s="38">
        <v>11</v>
      </c>
      <c r="B21" s="27" t="s">
        <v>25</v>
      </c>
      <c r="C21" s="17">
        <v>5575</v>
      </c>
      <c r="D21" s="16" t="s">
        <v>16</v>
      </c>
    </row>
    <row r="22" spans="1:4" s="19" customFormat="1" ht="30" x14ac:dyDescent="0.25">
      <c r="A22" s="38">
        <v>12</v>
      </c>
      <c r="B22" s="27" t="s">
        <v>26</v>
      </c>
      <c r="C22" s="17">
        <v>1999.5920000000001</v>
      </c>
      <c r="D22" s="16" t="s">
        <v>16</v>
      </c>
    </row>
    <row r="23" spans="1:4" s="19" customFormat="1" ht="15" x14ac:dyDescent="0.25">
      <c r="A23" s="38">
        <v>13</v>
      </c>
      <c r="B23" s="27" t="s">
        <v>27</v>
      </c>
      <c r="C23" s="17">
        <v>8000</v>
      </c>
      <c r="D23" s="16" t="s">
        <v>24</v>
      </c>
    </row>
    <row r="24" spans="1:4" s="19" customFormat="1" ht="15" x14ac:dyDescent="0.25">
      <c r="A24" s="38">
        <v>14</v>
      </c>
      <c r="B24" s="27" t="s">
        <v>28</v>
      </c>
      <c r="C24" s="17">
        <v>2999.92</v>
      </c>
      <c r="D24" s="16" t="s">
        <v>8</v>
      </c>
    </row>
    <row r="25" spans="1:4" s="19" customFormat="1" ht="15" x14ac:dyDescent="0.25">
      <c r="A25" s="38">
        <v>15</v>
      </c>
      <c r="B25" s="27" t="s">
        <v>29</v>
      </c>
      <c r="C25" s="17">
        <v>5943</v>
      </c>
      <c r="D25" s="16" t="s">
        <v>24</v>
      </c>
    </row>
    <row r="26" spans="1:4" s="19" customFormat="1" ht="15" x14ac:dyDescent="0.25">
      <c r="A26" s="38">
        <v>16</v>
      </c>
      <c r="B26" s="27" t="s">
        <v>30</v>
      </c>
      <c r="C26" s="17">
        <v>5955.9750000000004</v>
      </c>
      <c r="D26" s="16"/>
    </row>
    <row r="27" spans="1:4" s="21" customFormat="1" ht="15" x14ac:dyDescent="0.25">
      <c r="A27" s="36" t="s">
        <v>31</v>
      </c>
      <c r="B27" s="37" t="s">
        <v>32</v>
      </c>
      <c r="C27" s="15">
        <f t="shared" ref="C27" si="0">SUM(C28:C122)</f>
        <v>311529.84399999998</v>
      </c>
      <c r="D27" s="16"/>
    </row>
    <row r="28" spans="1:4" s="19" customFormat="1" ht="30" x14ac:dyDescent="0.25">
      <c r="A28" s="38">
        <v>1</v>
      </c>
      <c r="B28" s="27" t="s">
        <v>33</v>
      </c>
      <c r="C28" s="18">
        <v>304</v>
      </c>
      <c r="D28" s="16" t="s">
        <v>24</v>
      </c>
    </row>
    <row r="29" spans="1:4" s="19" customFormat="1" ht="30" x14ac:dyDescent="0.25">
      <c r="A29" s="38">
        <v>2</v>
      </c>
      <c r="B29" s="27" t="s">
        <v>34</v>
      </c>
      <c r="C29" s="18">
        <v>536</v>
      </c>
      <c r="D29" s="16" t="s">
        <v>22</v>
      </c>
    </row>
    <row r="30" spans="1:4" s="19" customFormat="1" ht="30" x14ac:dyDescent="0.25">
      <c r="A30" s="38">
        <v>3</v>
      </c>
      <c r="B30" s="27" t="s">
        <v>35</v>
      </c>
      <c r="C30" s="18">
        <v>327</v>
      </c>
      <c r="D30" s="16" t="s">
        <v>16</v>
      </c>
    </row>
    <row r="31" spans="1:4" s="19" customFormat="1" ht="30" x14ac:dyDescent="0.25">
      <c r="A31" s="38">
        <v>4</v>
      </c>
      <c r="B31" s="27" t="s">
        <v>36</v>
      </c>
      <c r="C31" s="18">
        <v>348</v>
      </c>
      <c r="D31" s="16" t="s">
        <v>37</v>
      </c>
    </row>
    <row r="32" spans="1:4" s="19" customFormat="1" ht="30" x14ac:dyDescent="0.25">
      <c r="A32" s="38">
        <v>5</v>
      </c>
      <c r="B32" s="27" t="s">
        <v>38</v>
      </c>
      <c r="C32" s="18">
        <v>524</v>
      </c>
      <c r="D32" s="16" t="s">
        <v>24</v>
      </c>
    </row>
    <row r="33" spans="1:4" s="19" customFormat="1" ht="45" x14ac:dyDescent="0.25">
      <c r="A33" s="38">
        <v>6</v>
      </c>
      <c r="B33" s="27" t="s">
        <v>39</v>
      </c>
      <c r="C33" s="18">
        <v>4318</v>
      </c>
      <c r="D33" s="16" t="s">
        <v>40</v>
      </c>
    </row>
    <row r="34" spans="1:4" s="19" customFormat="1" ht="30" x14ac:dyDescent="0.25">
      <c r="A34" s="38">
        <v>7</v>
      </c>
      <c r="B34" s="27" t="s">
        <v>41</v>
      </c>
      <c r="C34" s="18">
        <v>12428</v>
      </c>
      <c r="D34" s="16" t="s">
        <v>42</v>
      </c>
    </row>
    <row r="35" spans="1:4" s="19" customFormat="1" ht="15" x14ac:dyDescent="0.25">
      <c r="A35" s="38">
        <v>8</v>
      </c>
      <c r="B35" s="27" t="s">
        <v>43</v>
      </c>
      <c r="C35" s="18">
        <v>7599</v>
      </c>
      <c r="D35" s="16" t="s">
        <v>42</v>
      </c>
    </row>
    <row r="36" spans="1:4" s="19" customFormat="1" ht="15" x14ac:dyDescent="0.25">
      <c r="A36" s="38">
        <v>9</v>
      </c>
      <c r="B36" s="27" t="s">
        <v>44</v>
      </c>
      <c r="C36" s="18">
        <v>817</v>
      </c>
      <c r="D36" s="16" t="s">
        <v>24</v>
      </c>
    </row>
    <row r="37" spans="1:4" s="19" customFormat="1" ht="15" x14ac:dyDescent="0.25">
      <c r="A37" s="38">
        <v>10</v>
      </c>
      <c r="B37" s="27" t="s">
        <v>45</v>
      </c>
      <c r="C37" s="18">
        <v>466</v>
      </c>
      <c r="D37" s="16" t="s">
        <v>24</v>
      </c>
    </row>
    <row r="38" spans="1:4" s="19" customFormat="1" ht="15" x14ac:dyDescent="0.25">
      <c r="A38" s="38">
        <v>11</v>
      </c>
      <c r="B38" s="27" t="s">
        <v>46</v>
      </c>
      <c r="C38" s="18">
        <v>1600</v>
      </c>
      <c r="D38" s="16" t="s">
        <v>24</v>
      </c>
    </row>
    <row r="39" spans="1:4" s="19" customFormat="1" ht="15" x14ac:dyDescent="0.25">
      <c r="A39" s="38">
        <v>12</v>
      </c>
      <c r="B39" s="27" t="s">
        <v>47</v>
      </c>
      <c r="C39" s="18">
        <v>1943</v>
      </c>
      <c r="D39" s="16" t="s">
        <v>42</v>
      </c>
    </row>
    <row r="40" spans="1:4" s="19" customFormat="1" ht="15" x14ac:dyDescent="0.25">
      <c r="A40" s="38">
        <v>13</v>
      </c>
      <c r="B40" s="27" t="s">
        <v>48</v>
      </c>
      <c r="C40" s="18">
        <v>605</v>
      </c>
      <c r="D40" s="16" t="s">
        <v>24</v>
      </c>
    </row>
    <row r="41" spans="1:4" s="19" customFormat="1" ht="15" x14ac:dyDescent="0.25">
      <c r="A41" s="38">
        <v>14</v>
      </c>
      <c r="B41" s="27" t="s">
        <v>49</v>
      </c>
      <c r="C41" s="18">
        <v>277</v>
      </c>
      <c r="D41" s="16" t="s">
        <v>24</v>
      </c>
    </row>
    <row r="42" spans="1:4" s="19" customFormat="1" ht="30" x14ac:dyDescent="0.25">
      <c r="A42" s="38">
        <v>15</v>
      </c>
      <c r="B42" s="27" t="s">
        <v>50</v>
      </c>
      <c r="C42" s="18">
        <v>1342</v>
      </c>
      <c r="D42" s="16" t="s">
        <v>16</v>
      </c>
    </row>
    <row r="43" spans="1:4" s="19" customFormat="1" ht="30" x14ac:dyDescent="0.25">
      <c r="A43" s="38">
        <v>16</v>
      </c>
      <c r="B43" s="27" t="s">
        <v>51</v>
      </c>
      <c r="C43" s="18">
        <v>1315</v>
      </c>
      <c r="D43" s="16" t="s">
        <v>22</v>
      </c>
    </row>
    <row r="44" spans="1:4" s="19" customFormat="1" ht="15" x14ac:dyDescent="0.25">
      <c r="A44" s="38">
        <v>17</v>
      </c>
      <c r="B44" s="27" t="s">
        <v>52</v>
      </c>
      <c r="C44" s="18">
        <v>744</v>
      </c>
      <c r="D44" s="16" t="s">
        <v>24</v>
      </c>
    </row>
    <row r="45" spans="1:4" s="19" customFormat="1" ht="30" x14ac:dyDescent="0.25">
      <c r="A45" s="38">
        <v>18</v>
      </c>
      <c r="B45" s="27" t="s">
        <v>53</v>
      </c>
      <c r="C45" s="18">
        <v>1742</v>
      </c>
      <c r="D45" s="16" t="s">
        <v>42</v>
      </c>
    </row>
    <row r="46" spans="1:4" s="19" customFormat="1" ht="30" x14ac:dyDescent="0.25">
      <c r="A46" s="38">
        <v>19</v>
      </c>
      <c r="B46" s="27" t="s">
        <v>54</v>
      </c>
      <c r="C46" s="18">
        <v>767</v>
      </c>
      <c r="D46" s="16" t="s">
        <v>22</v>
      </c>
    </row>
    <row r="47" spans="1:4" s="19" customFormat="1" ht="15" x14ac:dyDescent="0.25">
      <c r="A47" s="38">
        <v>20</v>
      </c>
      <c r="B47" s="27" t="s">
        <v>55</v>
      </c>
      <c r="C47" s="18">
        <v>647</v>
      </c>
      <c r="D47" s="16" t="s">
        <v>24</v>
      </c>
    </row>
    <row r="48" spans="1:4" s="19" customFormat="1" ht="15" x14ac:dyDescent="0.25">
      <c r="A48" s="38">
        <v>21</v>
      </c>
      <c r="B48" s="27" t="s">
        <v>56</v>
      </c>
      <c r="C48" s="18">
        <v>955</v>
      </c>
      <c r="D48" s="16" t="s">
        <v>24</v>
      </c>
    </row>
    <row r="49" spans="1:4" s="19" customFormat="1" ht="30" x14ac:dyDescent="0.25">
      <c r="A49" s="38">
        <v>22</v>
      </c>
      <c r="B49" s="27" t="s">
        <v>57</v>
      </c>
      <c r="C49" s="18">
        <v>243</v>
      </c>
      <c r="D49" s="16" t="s">
        <v>22</v>
      </c>
    </row>
    <row r="50" spans="1:4" s="19" customFormat="1" ht="15" x14ac:dyDescent="0.25">
      <c r="A50" s="38">
        <v>23</v>
      </c>
      <c r="B50" s="27" t="s">
        <v>58</v>
      </c>
      <c r="C50" s="18">
        <v>117.405</v>
      </c>
      <c r="D50" s="16" t="s">
        <v>24</v>
      </c>
    </row>
    <row r="51" spans="1:4" s="19" customFormat="1" ht="15" x14ac:dyDescent="0.25">
      <c r="A51" s="38">
        <v>24</v>
      </c>
      <c r="B51" s="27" t="s">
        <v>59</v>
      </c>
      <c r="C51" s="18">
        <v>162.43899999999999</v>
      </c>
      <c r="D51" s="16" t="s">
        <v>24</v>
      </c>
    </row>
    <row r="52" spans="1:4" s="19" customFormat="1" ht="30" x14ac:dyDescent="0.25">
      <c r="A52" s="38">
        <v>25</v>
      </c>
      <c r="B52" s="27" t="s">
        <v>60</v>
      </c>
      <c r="C52" s="18">
        <v>695</v>
      </c>
      <c r="D52" s="16" t="s">
        <v>22</v>
      </c>
    </row>
    <row r="53" spans="1:4" s="19" customFormat="1" ht="30" x14ac:dyDescent="0.25">
      <c r="A53" s="38">
        <v>26</v>
      </c>
      <c r="B53" s="27" t="s">
        <v>61</v>
      </c>
      <c r="C53" s="18">
        <v>541</v>
      </c>
      <c r="D53" s="16" t="s">
        <v>22</v>
      </c>
    </row>
    <row r="54" spans="1:4" s="19" customFormat="1" ht="15" x14ac:dyDescent="0.25">
      <c r="A54" s="38">
        <v>27</v>
      </c>
      <c r="B54" s="27" t="s">
        <v>62</v>
      </c>
      <c r="C54" s="18">
        <v>251</v>
      </c>
      <c r="D54" s="16" t="s">
        <v>24</v>
      </c>
    </row>
    <row r="55" spans="1:4" s="19" customFormat="1" ht="15" x14ac:dyDescent="0.25">
      <c r="A55" s="38">
        <v>28</v>
      </c>
      <c r="B55" s="27" t="s">
        <v>63</v>
      </c>
      <c r="C55" s="18">
        <v>927</v>
      </c>
      <c r="D55" s="16" t="s">
        <v>24</v>
      </c>
    </row>
    <row r="56" spans="1:4" s="19" customFormat="1" ht="15" x14ac:dyDescent="0.25">
      <c r="A56" s="38">
        <v>29</v>
      </c>
      <c r="B56" s="27" t="s">
        <v>64</v>
      </c>
      <c r="C56" s="18">
        <v>1631</v>
      </c>
      <c r="D56" s="16" t="s">
        <v>24</v>
      </c>
    </row>
    <row r="57" spans="1:4" s="19" customFormat="1" ht="30" x14ac:dyDescent="0.25">
      <c r="A57" s="38">
        <v>30</v>
      </c>
      <c r="B57" s="27" t="s">
        <v>65</v>
      </c>
      <c r="C57" s="18">
        <v>618</v>
      </c>
      <c r="D57" s="16" t="s">
        <v>24</v>
      </c>
    </row>
    <row r="58" spans="1:4" s="19" customFormat="1" ht="15" x14ac:dyDescent="0.25">
      <c r="A58" s="38">
        <v>31</v>
      </c>
      <c r="B58" s="27" t="s">
        <v>66</v>
      </c>
      <c r="C58" s="18">
        <v>652</v>
      </c>
      <c r="D58" s="16" t="s">
        <v>24</v>
      </c>
    </row>
    <row r="59" spans="1:4" s="19" customFormat="1" ht="30" x14ac:dyDescent="0.25">
      <c r="A59" s="38">
        <v>32</v>
      </c>
      <c r="B59" s="27" t="s">
        <v>67</v>
      </c>
      <c r="C59" s="18">
        <v>467</v>
      </c>
      <c r="D59" s="16" t="s">
        <v>22</v>
      </c>
    </row>
    <row r="60" spans="1:4" s="19" customFormat="1" ht="15" x14ac:dyDescent="0.25">
      <c r="A60" s="38">
        <v>33</v>
      </c>
      <c r="B60" s="27" t="s">
        <v>68</v>
      </c>
      <c r="C60" s="18">
        <v>4500</v>
      </c>
      <c r="D60" s="16" t="s">
        <v>42</v>
      </c>
    </row>
    <row r="61" spans="1:4" s="19" customFormat="1" ht="30" x14ac:dyDescent="0.25">
      <c r="A61" s="38">
        <v>34</v>
      </c>
      <c r="B61" s="27" t="s">
        <v>69</v>
      </c>
      <c r="C61" s="18">
        <v>1486</v>
      </c>
      <c r="D61" s="16" t="s">
        <v>42</v>
      </c>
    </row>
    <row r="62" spans="1:4" s="19" customFormat="1" ht="30" x14ac:dyDescent="0.25">
      <c r="A62" s="38">
        <v>35</v>
      </c>
      <c r="B62" s="27" t="s">
        <v>70</v>
      </c>
      <c r="C62" s="18">
        <v>1840</v>
      </c>
      <c r="D62" s="16" t="s">
        <v>42</v>
      </c>
    </row>
    <row r="63" spans="1:4" s="19" customFormat="1" ht="30" x14ac:dyDescent="0.25">
      <c r="A63" s="38">
        <v>36</v>
      </c>
      <c r="B63" s="27" t="s">
        <v>71</v>
      </c>
      <c r="C63" s="18">
        <v>1174</v>
      </c>
      <c r="D63" s="16" t="s">
        <v>42</v>
      </c>
    </row>
    <row r="64" spans="1:4" s="19" customFormat="1" ht="30" x14ac:dyDescent="0.25">
      <c r="A64" s="38">
        <v>37</v>
      </c>
      <c r="B64" s="27" t="s">
        <v>72</v>
      </c>
      <c r="C64" s="18">
        <v>304</v>
      </c>
      <c r="D64" s="16" t="s">
        <v>42</v>
      </c>
    </row>
    <row r="65" spans="1:6" s="19" customFormat="1" ht="15" x14ac:dyDescent="0.25">
      <c r="A65" s="38">
        <v>38</v>
      </c>
      <c r="B65" s="27" t="s">
        <v>73</v>
      </c>
      <c r="C65" s="18">
        <v>14999</v>
      </c>
      <c r="D65" s="16" t="s">
        <v>42</v>
      </c>
    </row>
    <row r="66" spans="1:6" s="19" customFormat="1" ht="15" x14ac:dyDescent="0.25">
      <c r="A66" s="38">
        <v>39</v>
      </c>
      <c r="B66" s="27" t="s">
        <v>74</v>
      </c>
      <c r="C66" s="18">
        <v>6985</v>
      </c>
      <c r="D66" s="16" t="s">
        <v>42</v>
      </c>
      <c r="F66" s="22"/>
    </row>
    <row r="67" spans="1:6" s="19" customFormat="1" ht="15" x14ac:dyDescent="0.25">
      <c r="A67" s="38">
        <v>40</v>
      </c>
      <c r="B67" s="27" t="s">
        <v>75</v>
      </c>
      <c r="C67" s="18">
        <v>9671</v>
      </c>
      <c r="D67" s="16" t="s">
        <v>42</v>
      </c>
      <c r="F67" s="22"/>
    </row>
    <row r="68" spans="1:6" s="19" customFormat="1" ht="15" x14ac:dyDescent="0.25">
      <c r="A68" s="38">
        <v>41</v>
      </c>
      <c r="B68" s="27" t="s">
        <v>76</v>
      </c>
      <c r="C68" s="18">
        <v>7113</v>
      </c>
      <c r="D68" s="16" t="s">
        <v>42</v>
      </c>
      <c r="F68" s="22"/>
    </row>
    <row r="69" spans="1:6" s="19" customFormat="1" ht="15" x14ac:dyDescent="0.25">
      <c r="A69" s="38">
        <v>42</v>
      </c>
      <c r="B69" s="27" t="s">
        <v>77</v>
      </c>
      <c r="C69" s="18">
        <v>6621</v>
      </c>
      <c r="D69" s="16" t="s">
        <v>42</v>
      </c>
      <c r="F69" s="22"/>
    </row>
    <row r="70" spans="1:6" s="19" customFormat="1" ht="15" x14ac:dyDescent="0.25">
      <c r="A70" s="38">
        <v>43</v>
      </c>
      <c r="B70" s="27" t="s">
        <v>78</v>
      </c>
      <c r="C70" s="18">
        <v>7116</v>
      </c>
      <c r="D70" s="16" t="s">
        <v>42</v>
      </c>
      <c r="F70" s="22"/>
    </row>
    <row r="71" spans="1:6" s="19" customFormat="1" ht="30" x14ac:dyDescent="0.25">
      <c r="A71" s="38">
        <v>44</v>
      </c>
      <c r="B71" s="27" t="s">
        <v>79</v>
      </c>
      <c r="C71" s="18">
        <v>3828</v>
      </c>
      <c r="D71" s="16" t="s">
        <v>42</v>
      </c>
      <c r="F71" s="22"/>
    </row>
    <row r="72" spans="1:6" s="19" customFormat="1" ht="15" x14ac:dyDescent="0.25">
      <c r="A72" s="38">
        <v>45</v>
      </c>
      <c r="B72" s="27" t="s">
        <v>80</v>
      </c>
      <c r="C72" s="18">
        <v>7102</v>
      </c>
      <c r="D72" s="16" t="s">
        <v>42</v>
      </c>
    </row>
    <row r="73" spans="1:6" s="19" customFormat="1" ht="15" x14ac:dyDescent="0.25">
      <c r="A73" s="38">
        <v>46</v>
      </c>
      <c r="B73" s="27" t="s">
        <v>81</v>
      </c>
      <c r="C73" s="18">
        <v>9251</v>
      </c>
      <c r="D73" s="16" t="s">
        <v>42</v>
      </c>
    </row>
    <row r="74" spans="1:6" s="19" customFormat="1" ht="30" x14ac:dyDescent="0.25">
      <c r="A74" s="38">
        <v>47</v>
      </c>
      <c r="B74" s="27" t="s">
        <v>82</v>
      </c>
      <c r="C74" s="18">
        <v>3731</v>
      </c>
      <c r="D74" s="16" t="s">
        <v>42</v>
      </c>
    </row>
    <row r="75" spans="1:6" s="19" customFormat="1" ht="15" x14ac:dyDescent="0.25">
      <c r="A75" s="38">
        <v>48</v>
      </c>
      <c r="B75" s="27" t="s">
        <v>83</v>
      </c>
      <c r="C75" s="18">
        <v>9034</v>
      </c>
      <c r="D75" s="16" t="s">
        <v>42</v>
      </c>
    </row>
    <row r="76" spans="1:6" s="19" customFormat="1" ht="30" x14ac:dyDescent="0.25">
      <c r="A76" s="38">
        <v>49</v>
      </c>
      <c r="B76" s="27" t="s">
        <v>84</v>
      </c>
      <c r="C76" s="18">
        <v>14995</v>
      </c>
      <c r="D76" s="16" t="s">
        <v>42</v>
      </c>
    </row>
    <row r="77" spans="1:6" s="19" customFormat="1" ht="30" x14ac:dyDescent="0.25">
      <c r="A77" s="38">
        <v>50</v>
      </c>
      <c r="B77" s="27" t="s">
        <v>85</v>
      </c>
      <c r="C77" s="18">
        <v>30000</v>
      </c>
      <c r="D77" s="16" t="s">
        <v>42</v>
      </c>
    </row>
    <row r="78" spans="1:6" s="19" customFormat="1" ht="15" x14ac:dyDescent="0.25">
      <c r="A78" s="38">
        <v>51</v>
      </c>
      <c r="B78" s="27" t="s">
        <v>86</v>
      </c>
      <c r="C78" s="18">
        <v>31567</v>
      </c>
      <c r="D78" s="16" t="s">
        <v>42</v>
      </c>
    </row>
    <row r="79" spans="1:6" s="19" customFormat="1" ht="30" x14ac:dyDescent="0.25">
      <c r="A79" s="38">
        <v>52</v>
      </c>
      <c r="B79" s="27" t="s">
        <v>87</v>
      </c>
      <c r="C79" s="18">
        <v>200</v>
      </c>
      <c r="D79" s="16" t="s">
        <v>22</v>
      </c>
    </row>
    <row r="80" spans="1:6" s="19" customFormat="1" ht="15" x14ac:dyDescent="0.25">
      <c r="A80" s="38">
        <v>53</v>
      </c>
      <c r="B80" s="27" t="s">
        <v>88</v>
      </c>
      <c r="C80" s="18">
        <v>3556</v>
      </c>
      <c r="D80" s="16" t="s">
        <v>89</v>
      </c>
    </row>
    <row r="81" spans="1:4" s="19" customFormat="1" ht="15" x14ac:dyDescent="0.25">
      <c r="A81" s="38">
        <v>54</v>
      </c>
      <c r="B81" s="27" t="s">
        <v>90</v>
      </c>
      <c r="C81" s="18">
        <v>793</v>
      </c>
      <c r="D81" s="16" t="s">
        <v>24</v>
      </c>
    </row>
    <row r="82" spans="1:4" s="19" customFormat="1" ht="30" x14ac:dyDescent="0.25">
      <c r="A82" s="38">
        <v>55</v>
      </c>
      <c r="B82" s="27" t="s">
        <v>91</v>
      </c>
      <c r="C82" s="18">
        <v>5734</v>
      </c>
      <c r="D82" s="16" t="s">
        <v>16</v>
      </c>
    </row>
    <row r="83" spans="1:4" s="19" customFormat="1" ht="30" x14ac:dyDescent="0.25">
      <c r="A83" s="38">
        <v>56</v>
      </c>
      <c r="B83" s="27" t="s">
        <v>92</v>
      </c>
      <c r="C83" s="18">
        <v>2828</v>
      </c>
      <c r="D83" s="16" t="s">
        <v>16</v>
      </c>
    </row>
    <row r="84" spans="1:4" s="19" customFormat="1" ht="30" x14ac:dyDescent="0.25">
      <c r="A84" s="38">
        <v>57</v>
      </c>
      <c r="B84" s="27" t="s">
        <v>93</v>
      </c>
      <c r="C84" s="18">
        <v>7333</v>
      </c>
      <c r="D84" s="16" t="s">
        <v>42</v>
      </c>
    </row>
    <row r="85" spans="1:4" s="19" customFormat="1" ht="30" x14ac:dyDescent="0.25">
      <c r="A85" s="38">
        <v>58</v>
      </c>
      <c r="B85" s="27" t="s">
        <v>94</v>
      </c>
      <c r="C85" s="18">
        <v>543</v>
      </c>
      <c r="D85" s="16" t="s">
        <v>16</v>
      </c>
    </row>
    <row r="86" spans="1:4" s="19" customFormat="1" ht="30" x14ac:dyDescent="0.25">
      <c r="A86" s="38">
        <v>59</v>
      </c>
      <c r="B86" s="27" t="s">
        <v>95</v>
      </c>
      <c r="C86" s="18">
        <v>549</v>
      </c>
      <c r="D86" s="16" t="s">
        <v>16</v>
      </c>
    </row>
    <row r="87" spans="1:4" s="19" customFormat="1" ht="15" x14ac:dyDescent="0.25">
      <c r="A87" s="38">
        <v>60</v>
      </c>
      <c r="B87" s="27" t="s">
        <v>96</v>
      </c>
      <c r="C87" s="18">
        <v>5123</v>
      </c>
      <c r="D87" s="16" t="s">
        <v>42</v>
      </c>
    </row>
    <row r="88" spans="1:4" s="19" customFormat="1" ht="15" x14ac:dyDescent="0.25">
      <c r="A88" s="38">
        <v>61</v>
      </c>
      <c r="B88" s="27" t="s">
        <v>97</v>
      </c>
      <c r="C88" s="18">
        <v>6278</v>
      </c>
      <c r="D88" s="16" t="s">
        <v>42</v>
      </c>
    </row>
    <row r="89" spans="1:4" s="19" customFormat="1" ht="30" x14ac:dyDescent="0.25">
      <c r="A89" s="38">
        <v>62</v>
      </c>
      <c r="B89" s="27" t="s">
        <v>98</v>
      </c>
      <c r="C89" s="18">
        <v>314</v>
      </c>
      <c r="D89" s="16" t="s">
        <v>22</v>
      </c>
    </row>
    <row r="90" spans="1:4" s="19" customFormat="1" ht="15" x14ac:dyDescent="0.25">
      <c r="A90" s="38">
        <v>63</v>
      </c>
      <c r="B90" s="27" t="s">
        <v>99</v>
      </c>
      <c r="C90" s="18">
        <v>1198</v>
      </c>
      <c r="D90" s="16" t="s">
        <v>24</v>
      </c>
    </row>
    <row r="91" spans="1:4" s="19" customFormat="1" ht="15" x14ac:dyDescent="0.25">
      <c r="A91" s="38">
        <v>64</v>
      </c>
      <c r="B91" s="27" t="s">
        <v>100</v>
      </c>
      <c r="C91" s="18">
        <v>828</v>
      </c>
      <c r="D91" s="16" t="s">
        <v>24</v>
      </c>
    </row>
    <row r="92" spans="1:4" s="19" customFormat="1" ht="15" x14ac:dyDescent="0.25">
      <c r="A92" s="38">
        <v>65</v>
      </c>
      <c r="B92" s="27" t="s">
        <v>101</v>
      </c>
      <c r="C92" s="18">
        <v>950</v>
      </c>
      <c r="D92" s="16" t="s">
        <v>24</v>
      </c>
    </row>
    <row r="93" spans="1:4" s="19" customFormat="1" ht="15" x14ac:dyDescent="0.25">
      <c r="A93" s="38">
        <v>66</v>
      </c>
      <c r="B93" s="27" t="s">
        <v>102</v>
      </c>
      <c r="C93" s="18">
        <v>5738</v>
      </c>
      <c r="D93" s="16" t="s">
        <v>42</v>
      </c>
    </row>
    <row r="94" spans="1:4" s="19" customFormat="1" ht="30" x14ac:dyDescent="0.25">
      <c r="A94" s="38">
        <v>67</v>
      </c>
      <c r="B94" s="27" t="s">
        <v>103</v>
      </c>
      <c r="C94" s="18">
        <v>547</v>
      </c>
      <c r="D94" s="16" t="s">
        <v>16</v>
      </c>
    </row>
    <row r="95" spans="1:4" s="19" customFormat="1" ht="30" x14ac:dyDescent="0.25">
      <c r="A95" s="38">
        <v>68</v>
      </c>
      <c r="B95" s="27" t="s">
        <v>104</v>
      </c>
      <c r="C95" s="18">
        <v>1227</v>
      </c>
      <c r="D95" s="16" t="s">
        <v>22</v>
      </c>
    </row>
    <row r="96" spans="1:4" s="19" customFormat="1" ht="30" x14ac:dyDescent="0.25">
      <c r="A96" s="38">
        <v>69</v>
      </c>
      <c r="B96" s="27" t="s">
        <v>105</v>
      </c>
      <c r="C96" s="18">
        <v>162</v>
      </c>
      <c r="D96" s="16" t="s">
        <v>22</v>
      </c>
    </row>
    <row r="97" spans="1:4" s="19" customFormat="1" ht="15" x14ac:dyDescent="0.25">
      <c r="A97" s="38">
        <v>70</v>
      </c>
      <c r="B97" s="27" t="s">
        <v>106</v>
      </c>
      <c r="C97" s="18">
        <v>161</v>
      </c>
      <c r="D97" s="16" t="s">
        <v>24</v>
      </c>
    </row>
    <row r="98" spans="1:4" s="19" customFormat="1" ht="30" x14ac:dyDescent="0.25">
      <c r="A98" s="38">
        <v>71</v>
      </c>
      <c r="B98" s="27" t="s">
        <v>107</v>
      </c>
      <c r="C98" s="18">
        <v>16402</v>
      </c>
      <c r="D98" s="16" t="s">
        <v>42</v>
      </c>
    </row>
    <row r="99" spans="1:4" s="19" customFormat="1" ht="30" x14ac:dyDescent="0.25">
      <c r="A99" s="38">
        <v>72</v>
      </c>
      <c r="B99" s="27" t="s">
        <v>108</v>
      </c>
      <c r="C99" s="18">
        <v>1138</v>
      </c>
      <c r="D99" s="16" t="s">
        <v>24</v>
      </c>
    </row>
    <row r="100" spans="1:4" s="19" customFormat="1" ht="15" x14ac:dyDescent="0.25">
      <c r="A100" s="38">
        <v>73</v>
      </c>
      <c r="B100" s="27" t="s">
        <v>109</v>
      </c>
      <c r="C100" s="18">
        <v>450</v>
      </c>
      <c r="D100" s="16" t="s">
        <v>24</v>
      </c>
    </row>
    <row r="101" spans="1:4" s="19" customFormat="1" ht="15" x14ac:dyDescent="0.25">
      <c r="A101" s="38">
        <v>74</v>
      </c>
      <c r="B101" s="27" t="s">
        <v>110</v>
      </c>
      <c r="C101" s="18">
        <v>1275</v>
      </c>
      <c r="D101" s="16" t="s">
        <v>42</v>
      </c>
    </row>
    <row r="102" spans="1:4" s="19" customFormat="1" ht="15" x14ac:dyDescent="0.25">
      <c r="A102" s="38">
        <v>75</v>
      </c>
      <c r="B102" s="27" t="s">
        <v>111</v>
      </c>
      <c r="C102" s="18">
        <v>1495</v>
      </c>
      <c r="D102" s="16" t="s">
        <v>42</v>
      </c>
    </row>
    <row r="103" spans="1:4" s="19" customFormat="1" ht="30" x14ac:dyDescent="0.25">
      <c r="A103" s="38">
        <v>76</v>
      </c>
      <c r="B103" s="27" t="s">
        <v>112</v>
      </c>
      <c r="C103" s="18">
        <v>1019</v>
      </c>
      <c r="D103" s="16" t="s">
        <v>22</v>
      </c>
    </row>
    <row r="104" spans="1:4" s="19" customFormat="1" ht="15" x14ac:dyDescent="0.25">
      <c r="A104" s="38">
        <v>77</v>
      </c>
      <c r="B104" s="27" t="s">
        <v>113</v>
      </c>
      <c r="C104" s="18">
        <v>2597</v>
      </c>
      <c r="D104" s="16" t="s">
        <v>42</v>
      </c>
    </row>
    <row r="105" spans="1:4" s="19" customFormat="1" ht="15" x14ac:dyDescent="0.25">
      <c r="A105" s="38">
        <v>78</v>
      </c>
      <c r="B105" s="27" t="s">
        <v>114</v>
      </c>
      <c r="C105" s="18">
        <v>259</v>
      </c>
      <c r="D105" s="16" t="s">
        <v>24</v>
      </c>
    </row>
    <row r="106" spans="1:4" s="19" customFormat="1" ht="15" x14ac:dyDescent="0.25">
      <c r="A106" s="38">
        <v>79</v>
      </c>
      <c r="B106" s="27" t="s">
        <v>115</v>
      </c>
      <c r="C106" s="18">
        <v>2296</v>
      </c>
      <c r="D106" s="16" t="s">
        <v>116</v>
      </c>
    </row>
    <row r="107" spans="1:4" s="19" customFormat="1" ht="15" x14ac:dyDescent="0.25">
      <c r="A107" s="38">
        <v>80</v>
      </c>
      <c r="B107" s="27" t="s">
        <v>117</v>
      </c>
      <c r="C107" s="18">
        <v>1487</v>
      </c>
      <c r="D107" s="16"/>
    </row>
    <row r="108" spans="1:4" s="19" customFormat="1" ht="30" x14ac:dyDescent="0.25">
      <c r="A108" s="38">
        <v>81</v>
      </c>
      <c r="B108" s="27" t="s">
        <v>118</v>
      </c>
      <c r="C108" s="18">
        <v>2356</v>
      </c>
      <c r="D108" s="16" t="s">
        <v>16</v>
      </c>
    </row>
    <row r="109" spans="1:4" s="19" customFormat="1" ht="30" x14ac:dyDescent="0.25">
      <c r="A109" s="38">
        <v>82</v>
      </c>
      <c r="B109" s="27" t="s">
        <v>119</v>
      </c>
      <c r="C109" s="18">
        <v>1179</v>
      </c>
      <c r="D109" s="16" t="s">
        <v>16</v>
      </c>
    </row>
    <row r="110" spans="1:4" s="19" customFormat="1" ht="15" x14ac:dyDescent="0.25">
      <c r="A110" s="38">
        <v>83</v>
      </c>
      <c r="B110" s="27" t="s">
        <v>120</v>
      </c>
      <c r="C110" s="18">
        <v>1770</v>
      </c>
      <c r="D110" s="16" t="s">
        <v>42</v>
      </c>
    </row>
    <row r="111" spans="1:4" s="19" customFormat="1" ht="15" x14ac:dyDescent="0.25">
      <c r="A111" s="38">
        <v>84</v>
      </c>
      <c r="B111" s="27" t="s">
        <v>121</v>
      </c>
      <c r="C111" s="18">
        <v>7247</v>
      </c>
      <c r="D111" s="16" t="s">
        <v>42</v>
      </c>
    </row>
    <row r="112" spans="1:4" s="19" customFormat="1" ht="30" x14ac:dyDescent="0.25">
      <c r="A112" s="38">
        <v>85</v>
      </c>
      <c r="B112" s="27" t="s">
        <v>122</v>
      </c>
      <c r="C112" s="18">
        <v>3873</v>
      </c>
      <c r="D112" s="16" t="s">
        <v>42</v>
      </c>
    </row>
    <row r="113" spans="1:4" s="19" customFormat="1" ht="30" x14ac:dyDescent="0.25">
      <c r="A113" s="38">
        <v>86</v>
      </c>
      <c r="B113" s="27" t="s">
        <v>123</v>
      </c>
      <c r="C113" s="18">
        <v>987</v>
      </c>
      <c r="D113" s="16" t="s">
        <v>42</v>
      </c>
    </row>
    <row r="114" spans="1:4" s="19" customFormat="1" ht="15" x14ac:dyDescent="0.25">
      <c r="A114" s="38">
        <v>87</v>
      </c>
      <c r="B114" s="27" t="s">
        <v>124</v>
      </c>
      <c r="C114" s="18">
        <v>512</v>
      </c>
      <c r="D114" s="16" t="s">
        <v>42</v>
      </c>
    </row>
    <row r="115" spans="1:4" s="19" customFormat="1" ht="15" x14ac:dyDescent="0.25">
      <c r="A115" s="38">
        <v>88</v>
      </c>
      <c r="B115" s="27" t="s">
        <v>125</v>
      </c>
      <c r="C115" s="18">
        <v>700</v>
      </c>
      <c r="D115" s="16" t="s">
        <v>24</v>
      </c>
    </row>
    <row r="116" spans="1:4" s="19" customFormat="1" ht="15" x14ac:dyDescent="0.25">
      <c r="A116" s="38">
        <v>89</v>
      </c>
      <c r="B116" s="27" t="s">
        <v>126</v>
      </c>
      <c r="C116" s="18">
        <v>887</v>
      </c>
      <c r="D116" s="16" t="s">
        <v>24</v>
      </c>
    </row>
    <row r="117" spans="1:4" s="19" customFormat="1" ht="15" x14ac:dyDescent="0.25">
      <c r="A117" s="38">
        <v>90</v>
      </c>
      <c r="B117" s="27" t="s">
        <v>127</v>
      </c>
      <c r="C117" s="18">
        <v>549</v>
      </c>
      <c r="D117" s="16" t="s">
        <v>42</v>
      </c>
    </row>
    <row r="118" spans="1:4" s="19" customFormat="1" ht="30" x14ac:dyDescent="0.25">
      <c r="A118" s="38">
        <v>91</v>
      </c>
      <c r="B118" s="27" t="s">
        <v>128</v>
      </c>
      <c r="C118" s="18">
        <v>543</v>
      </c>
      <c r="D118" s="16" t="s">
        <v>16</v>
      </c>
    </row>
    <row r="119" spans="1:4" s="19" customFormat="1" ht="30" x14ac:dyDescent="0.25">
      <c r="A119" s="38">
        <v>92</v>
      </c>
      <c r="B119" s="27" t="s">
        <v>129</v>
      </c>
      <c r="C119" s="18">
        <v>601</v>
      </c>
      <c r="D119" s="16" t="s">
        <v>16</v>
      </c>
    </row>
    <row r="120" spans="1:4" s="19" customFormat="1" ht="30" x14ac:dyDescent="0.25">
      <c r="A120" s="38">
        <v>93</v>
      </c>
      <c r="B120" s="27" t="s">
        <v>130</v>
      </c>
      <c r="C120" s="18">
        <v>316</v>
      </c>
      <c r="D120" s="16" t="s">
        <v>16</v>
      </c>
    </row>
    <row r="121" spans="1:4" s="19" customFormat="1" ht="30" x14ac:dyDescent="0.25">
      <c r="A121" s="38">
        <v>94</v>
      </c>
      <c r="B121" s="27" t="s">
        <v>131</v>
      </c>
      <c r="C121" s="18">
        <v>304</v>
      </c>
      <c r="D121" s="16" t="s">
        <v>132</v>
      </c>
    </row>
    <row r="122" spans="1:4" s="19" customFormat="1" ht="15" x14ac:dyDescent="0.25">
      <c r="A122" s="38">
        <v>95</v>
      </c>
      <c r="B122" s="27" t="s">
        <v>133</v>
      </c>
      <c r="C122" s="18"/>
      <c r="D122" s="16"/>
    </row>
    <row r="123" spans="1:4" s="25" customFormat="1" ht="16.5" x14ac:dyDescent="0.25">
      <c r="A123" s="36" t="s">
        <v>134</v>
      </c>
      <c r="B123" s="37" t="s">
        <v>135</v>
      </c>
      <c r="C123" s="23">
        <f>SUM(C124:C236)</f>
        <v>357343.37962734193</v>
      </c>
      <c r="D123" s="24"/>
    </row>
    <row r="124" spans="1:4" s="26" customFormat="1" ht="38.25" x14ac:dyDescent="0.25">
      <c r="A124" s="38">
        <v>1</v>
      </c>
      <c r="B124" s="27" t="s">
        <v>143</v>
      </c>
      <c r="C124" s="32">
        <v>74237</v>
      </c>
      <c r="D124" s="28" t="s">
        <v>248</v>
      </c>
    </row>
    <row r="125" spans="1:4" s="26" customFormat="1" ht="16.5" x14ac:dyDescent="0.25">
      <c r="A125" s="38">
        <v>2</v>
      </c>
      <c r="B125" s="27" t="s">
        <v>144</v>
      </c>
      <c r="C125" s="32">
        <v>1372</v>
      </c>
      <c r="D125" s="28" t="s">
        <v>249</v>
      </c>
    </row>
    <row r="126" spans="1:4" s="19" customFormat="1" ht="15" x14ac:dyDescent="0.25">
      <c r="A126" s="38">
        <v>3</v>
      </c>
      <c r="B126" s="27" t="s">
        <v>145</v>
      </c>
      <c r="C126" s="32">
        <v>1302</v>
      </c>
      <c r="D126" s="28" t="s">
        <v>250</v>
      </c>
    </row>
    <row r="127" spans="1:4" x14ac:dyDescent="0.25">
      <c r="A127" s="38">
        <v>4</v>
      </c>
      <c r="B127" s="39" t="s">
        <v>146</v>
      </c>
      <c r="C127" s="32">
        <v>1287</v>
      </c>
      <c r="D127" s="28" t="s">
        <v>251</v>
      </c>
    </row>
    <row r="128" spans="1:4" x14ac:dyDescent="0.25">
      <c r="A128" s="38">
        <v>5</v>
      </c>
      <c r="B128" s="39" t="s">
        <v>147</v>
      </c>
      <c r="C128" s="32">
        <v>733</v>
      </c>
      <c r="D128" s="28" t="s">
        <v>252</v>
      </c>
    </row>
    <row r="129" spans="1:4" x14ac:dyDescent="0.25">
      <c r="A129" s="38">
        <v>6</v>
      </c>
      <c r="B129" s="39" t="s">
        <v>148</v>
      </c>
      <c r="C129" s="32">
        <v>1788</v>
      </c>
      <c r="D129" s="28" t="s">
        <v>253</v>
      </c>
    </row>
    <row r="130" spans="1:4" ht="25.5" x14ac:dyDescent="0.25">
      <c r="A130" s="38">
        <v>7</v>
      </c>
      <c r="B130" s="39" t="s">
        <v>149</v>
      </c>
      <c r="C130" s="32">
        <v>2359</v>
      </c>
      <c r="D130" s="28" t="s">
        <v>254</v>
      </c>
    </row>
    <row r="131" spans="1:4" x14ac:dyDescent="0.25">
      <c r="A131" s="38">
        <v>8</v>
      </c>
      <c r="B131" s="39" t="s">
        <v>150</v>
      </c>
      <c r="C131" s="32">
        <v>1628</v>
      </c>
      <c r="D131" s="28" t="s">
        <v>255</v>
      </c>
    </row>
    <row r="132" spans="1:4" x14ac:dyDescent="0.25">
      <c r="A132" s="38">
        <v>9</v>
      </c>
      <c r="B132" s="39" t="s">
        <v>151</v>
      </c>
      <c r="C132" s="32">
        <v>3682</v>
      </c>
      <c r="D132" s="28" t="s">
        <v>256</v>
      </c>
    </row>
    <row r="133" spans="1:4" x14ac:dyDescent="0.25">
      <c r="A133" s="38">
        <v>10</v>
      </c>
      <c r="B133" s="39" t="s">
        <v>152</v>
      </c>
      <c r="C133" s="32">
        <f>1628+163</f>
        <v>1791</v>
      </c>
      <c r="D133" s="28" t="s">
        <v>257</v>
      </c>
    </row>
    <row r="134" spans="1:4" x14ac:dyDescent="0.25">
      <c r="A134" s="38">
        <v>11</v>
      </c>
      <c r="B134" s="39" t="s">
        <v>153</v>
      </c>
      <c r="C134" s="32">
        <v>2475</v>
      </c>
      <c r="D134" s="28" t="s">
        <v>258</v>
      </c>
    </row>
    <row r="135" spans="1:4" ht="25.5" x14ac:dyDescent="0.25">
      <c r="A135" s="38">
        <v>12</v>
      </c>
      <c r="B135" s="39" t="s">
        <v>154</v>
      </c>
      <c r="C135" s="32">
        <v>1502</v>
      </c>
      <c r="D135" s="28" t="s">
        <v>259</v>
      </c>
    </row>
    <row r="136" spans="1:4" x14ac:dyDescent="0.25">
      <c r="A136" s="38">
        <v>13</v>
      </c>
      <c r="B136" s="39" t="s">
        <v>155</v>
      </c>
      <c r="C136" s="32">
        <v>1669</v>
      </c>
      <c r="D136" s="28" t="s">
        <v>260</v>
      </c>
    </row>
    <row r="137" spans="1:4" x14ac:dyDescent="0.25">
      <c r="A137" s="38">
        <v>14</v>
      </c>
      <c r="B137" s="39" t="s">
        <v>156</v>
      </c>
      <c r="C137" s="32">
        <v>2010</v>
      </c>
      <c r="D137" s="28" t="s">
        <v>261</v>
      </c>
    </row>
    <row r="138" spans="1:4" x14ac:dyDescent="0.25">
      <c r="A138" s="38">
        <v>15</v>
      </c>
      <c r="B138" s="39" t="s">
        <v>157</v>
      </c>
      <c r="C138" s="32">
        <v>3679</v>
      </c>
      <c r="D138" s="28" t="s">
        <v>262</v>
      </c>
    </row>
    <row r="139" spans="1:4" x14ac:dyDescent="0.25">
      <c r="A139" s="38">
        <v>16</v>
      </c>
      <c r="B139" s="39" t="s">
        <v>158</v>
      </c>
      <c r="C139" s="32">
        <v>700</v>
      </c>
      <c r="D139" s="28" t="s">
        <v>263</v>
      </c>
    </row>
    <row r="140" spans="1:4" x14ac:dyDescent="0.25">
      <c r="A140" s="38">
        <v>17</v>
      </c>
      <c r="B140" s="39" t="s">
        <v>159</v>
      </c>
      <c r="C140" s="32">
        <v>3402</v>
      </c>
      <c r="D140" s="28" t="s">
        <v>264</v>
      </c>
    </row>
    <row r="141" spans="1:4" x14ac:dyDescent="0.25">
      <c r="A141" s="38">
        <v>18</v>
      </c>
      <c r="B141" s="39" t="s">
        <v>160</v>
      </c>
      <c r="C141" s="32">
        <v>1650</v>
      </c>
      <c r="D141" s="28" t="s">
        <v>265</v>
      </c>
    </row>
    <row r="142" spans="1:4" x14ac:dyDescent="0.25">
      <c r="A142" s="38">
        <v>19</v>
      </c>
      <c r="B142" s="39" t="s">
        <v>161</v>
      </c>
      <c r="C142" s="32">
        <v>2269</v>
      </c>
      <c r="D142" s="28" t="s">
        <v>266</v>
      </c>
    </row>
    <row r="143" spans="1:4" x14ac:dyDescent="0.25">
      <c r="A143" s="38">
        <v>20</v>
      </c>
      <c r="B143" s="39" t="s">
        <v>162</v>
      </c>
      <c r="C143" s="32">
        <v>5544</v>
      </c>
      <c r="D143" s="28" t="s">
        <v>267</v>
      </c>
    </row>
    <row r="144" spans="1:4" x14ac:dyDescent="0.25">
      <c r="A144" s="38">
        <v>21</v>
      </c>
      <c r="B144" s="39" t="s">
        <v>163</v>
      </c>
      <c r="C144" s="32">
        <v>891</v>
      </c>
      <c r="D144" s="28" t="s">
        <v>268</v>
      </c>
    </row>
    <row r="145" spans="1:4" x14ac:dyDescent="0.25">
      <c r="A145" s="38">
        <v>22</v>
      </c>
      <c r="B145" s="39" t="s">
        <v>164</v>
      </c>
      <c r="C145" s="32">
        <v>275</v>
      </c>
      <c r="D145" s="28" t="s">
        <v>269</v>
      </c>
    </row>
    <row r="146" spans="1:4" ht="25.5" x14ac:dyDescent="0.25">
      <c r="A146" s="38">
        <v>23</v>
      </c>
      <c r="B146" s="39" t="s">
        <v>165</v>
      </c>
      <c r="C146" s="32">
        <v>2625</v>
      </c>
      <c r="D146" s="28" t="s">
        <v>270</v>
      </c>
    </row>
    <row r="147" spans="1:4" ht="25.5" x14ac:dyDescent="0.25">
      <c r="A147" s="38">
        <v>24</v>
      </c>
      <c r="B147" s="39" t="s">
        <v>166</v>
      </c>
      <c r="C147" s="32">
        <v>988</v>
      </c>
      <c r="D147" s="28" t="s">
        <v>271</v>
      </c>
    </row>
    <row r="148" spans="1:4" x14ac:dyDescent="0.25">
      <c r="A148" s="38">
        <v>25</v>
      </c>
      <c r="B148" s="39" t="s">
        <v>167</v>
      </c>
      <c r="C148" s="32">
        <f>358+684+684</f>
        <v>1726</v>
      </c>
      <c r="D148" s="28" t="s">
        <v>272</v>
      </c>
    </row>
    <row r="149" spans="1:4" ht="25.5" x14ac:dyDescent="0.25">
      <c r="A149" s="38">
        <v>26</v>
      </c>
      <c r="B149" s="39" t="s">
        <v>168</v>
      </c>
      <c r="C149" s="32">
        <v>1279</v>
      </c>
      <c r="D149" s="28" t="s">
        <v>273</v>
      </c>
    </row>
    <row r="150" spans="1:4" x14ac:dyDescent="0.25">
      <c r="A150" s="38">
        <v>27</v>
      </c>
      <c r="B150" s="39" t="s">
        <v>169</v>
      </c>
      <c r="C150" s="32">
        <f>206+1100</f>
        <v>1306</v>
      </c>
      <c r="D150" s="28" t="s">
        <v>274</v>
      </c>
    </row>
    <row r="151" spans="1:4" x14ac:dyDescent="0.25">
      <c r="A151" s="38">
        <v>28</v>
      </c>
      <c r="B151" s="39" t="s">
        <v>170</v>
      </c>
      <c r="C151" s="32">
        <v>1183</v>
      </c>
      <c r="D151" s="28" t="s">
        <v>275</v>
      </c>
    </row>
    <row r="152" spans="1:4" ht="47.25" x14ac:dyDescent="0.25">
      <c r="A152" s="38">
        <v>29</v>
      </c>
      <c r="B152" s="39" t="s">
        <v>171</v>
      </c>
      <c r="C152" s="32">
        <v>4477</v>
      </c>
      <c r="D152" s="28" t="s">
        <v>276</v>
      </c>
    </row>
    <row r="153" spans="1:4" x14ac:dyDescent="0.25">
      <c r="A153" s="38">
        <v>30</v>
      </c>
      <c r="B153" s="39" t="s">
        <v>172</v>
      </c>
      <c r="C153" s="32">
        <v>2308</v>
      </c>
      <c r="D153" s="28" t="s">
        <v>277</v>
      </c>
    </row>
    <row r="154" spans="1:4" ht="25.5" x14ac:dyDescent="0.25">
      <c r="A154" s="38">
        <v>31</v>
      </c>
      <c r="B154" s="39" t="s">
        <v>173</v>
      </c>
      <c r="C154" s="32">
        <f>1238+407</f>
        <v>1645</v>
      </c>
      <c r="D154" s="28" t="s">
        <v>278</v>
      </c>
    </row>
    <row r="155" spans="1:4" x14ac:dyDescent="0.25">
      <c r="A155" s="38">
        <v>32</v>
      </c>
      <c r="B155" s="39" t="s">
        <v>174</v>
      </c>
      <c r="C155" s="32">
        <f>1270+537</f>
        <v>1807</v>
      </c>
      <c r="D155" s="28" t="s">
        <v>279</v>
      </c>
    </row>
    <row r="156" spans="1:4" x14ac:dyDescent="0.25">
      <c r="A156" s="38">
        <v>33</v>
      </c>
      <c r="B156" s="39" t="s">
        <v>175</v>
      </c>
      <c r="C156" s="32">
        <v>3727</v>
      </c>
      <c r="D156" s="28" t="s">
        <v>280</v>
      </c>
    </row>
    <row r="157" spans="1:4" x14ac:dyDescent="0.25">
      <c r="A157" s="38">
        <v>34</v>
      </c>
      <c r="B157" s="39" t="s">
        <v>176</v>
      </c>
      <c r="C157" s="32">
        <v>1650</v>
      </c>
      <c r="D157" s="28" t="s">
        <v>281</v>
      </c>
    </row>
    <row r="158" spans="1:4" x14ac:dyDescent="0.25">
      <c r="A158" s="38">
        <v>35</v>
      </c>
      <c r="B158" s="39" t="s">
        <v>177</v>
      </c>
      <c r="C158" s="32">
        <v>1100</v>
      </c>
      <c r="D158" s="28" t="s">
        <v>282</v>
      </c>
    </row>
    <row r="159" spans="1:4" x14ac:dyDescent="0.25">
      <c r="A159" s="38">
        <v>36</v>
      </c>
      <c r="B159" s="39" t="s">
        <v>178</v>
      </c>
      <c r="C159" s="32">
        <v>3713</v>
      </c>
      <c r="D159" s="28" t="s">
        <v>283</v>
      </c>
    </row>
    <row r="160" spans="1:4" x14ac:dyDescent="0.25">
      <c r="A160" s="38">
        <v>37</v>
      </c>
      <c r="B160" s="39" t="s">
        <v>179</v>
      </c>
      <c r="C160" s="32">
        <v>2200</v>
      </c>
      <c r="D160" s="28" t="s">
        <v>284</v>
      </c>
    </row>
    <row r="161" spans="1:4" x14ac:dyDescent="0.25">
      <c r="A161" s="38">
        <v>38</v>
      </c>
      <c r="B161" s="39" t="s">
        <v>180</v>
      </c>
      <c r="C161" s="32">
        <v>1001</v>
      </c>
      <c r="D161" s="28" t="s">
        <v>285</v>
      </c>
    </row>
    <row r="162" spans="1:4" x14ac:dyDescent="0.25">
      <c r="A162" s="38">
        <v>39</v>
      </c>
      <c r="B162" s="39" t="s">
        <v>181</v>
      </c>
      <c r="C162" s="32">
        <v>1751</v>
      </c>
      <c r="D162" s="28" t="s">
        <v>286</v>
      </c>
    </row>
    <row r="163" spans="1:4" x14ac:dyDescent="0.25">
      <c r="A163" s="38">
        <v>40</v>
      </c>
      <c r="B163" s="39" t="s">
        <v>182</v>
      </c>
      <c r="C163" s="32">
        <v>1238</v>
      </c>
      <c r="D163" s="28" t="s">
        <v>287</v>
      </c>
    </row>
    <row r="164" spans="1:4" x14ac:dyDescent="0.25">
      <c r="A164" s="38">
        <v>41</v>
      </c>
      <c r="B164" s="39" t="s">
        <v>183</v>
      </c>
      <c r="C164" s="32">
        <v>2052</v>
      </c>
      <c r="D164" s="28" t="s">
        <v>288</v>
      </c>
    </row>
    <row r="165" spans="1:4" ht="25.5" x14ac:dyDescent="0.25">
      <c r="A165" s="38">
        <v>42</v>
      </c>
      <c r="B165" s="39" t="s">
        <v>184</v>
      </c>
      <c r="C165" s="32">
        <f>2338+163</f>
        <v>2501</v>
      </c>
      <c r="D165" s="28" t="s">
        <v>289</v>
      </c>
    </row>
    <row r="166" spans="1:4" x14ac:dyDescent="0.25">
      <c r="A166" s="38">
        <v>43</v>
      </c>
      <c r="B166" s="39" t="s">
        <v>185</v>
      </c>
      <c r="C166" s="32">
        <v>974</v>
      </c>
      <c r="D166" s="28" t="s">
        <v>290</v>
      </c>
    </row>
    <row r="167" spans="1:4" ht="31.5" x14ac:dyDescent="0.25">
      <c r="A167" s="38">
        <v>44</v>
      </c>
      <c r="B167" s="39" t="s">
        <v>186</v>
      </c>
      <c r="C167" s="32">
        <v>1375</v>
      </c>
      <c r="D167" s="28" t="s">
        <v>291</v>
      </c>
    </row>
    <row r="168" spans="1:4" ht="38.25" x14ac:dyDescent="0.25">
      <c r="A168" s="38">
        <v>45</v>
      </c>
      <c r="B168" s="39" t="s">
        <v>136</v>
      </c>
      <c r="C168" s="32">
        <v>11000</v>
      </c>
      <c r="D168" s="28" t="s">
        <v>292</v>
      </c>
    </row>
    <row r="169" spans="1:4" ht="38.25" x14ac:dyDescent="0.25">
      <c r="A169" s="38">
        <v>46</v>
      </c>
      <c r="B169" s="39" t="s">
        <v>137</v>
      </c>
      <c r="C169" s="32">
        <v>3585</v>
      </c>
      <c r="D169" s="28" t="s">
        <v>293</v>
      </c>
    </row>
    <row r="170" spans="1:4" ht="38.25" x14ac:dyDescent="0.25">
      <c r="A170" s="38">
        <v>47</v>
      </c>
      <c r="B170" s="39" t="s">
        <v>138</v>
      </c>
      <c r="C170" s="32">
        <v>4000</v>
      </c>
      <c r="D170" s="28" t="s">
        <v>294</v>
      </c>
    </row>
    <row r="171" spans="1:4" ht="38.25" x14ac:dyDescent="0.25">
      <c r="A171" s="38">
        <v>48</v>
      </c>
      <c r="B171" s="39" t="s">
        <v>139</v>
      </c>
      <c r="C171" s="32">
        <v>3000</v>
      </c>
      <c r="D171" s="28" t="s">
        <v>295</v>
      </c>
    </row>
    <row r="172" spans="1:4" ht="38.25" x14ac:dyDescent="0.25">
      <c r="A172" s="38">
        <v>49</v>
      </c>
      <c r="B172" s="39" t="s">
        <v>140</v>
      </c>
      <c r="C172" s="32">
        <v>7600</v>
      </c>
      <c r="D172" s="29" t="s">
        <v>296</v>
      </c>
    </row>
    <row r="173" spans="1:4" x14ac:dyDescent="0.25">
      <c r="A173" s="38">
        <v>50</v>
      </c>
      <c r="B173" s="39" t="s">
        <v>187</v>
      </c>
      <c r="C173" s="32">
        <v>400</v>
      </c>
      <c r="D173" s="30" t="s">
        <v>297</v>
      </c>
    </row>
    <row r="174" spans="1:4" x14ac:dyDescent="0.25">
      <c r="A174" s="38">
        <v>51</v>
      </c>
      <c r="B174" s="39" t="s">
        <v>188</v>
      </c>
      <c r="C174" s="32">
        <v>400</v>
      </c>
      <c r="D174" s="30" t="s">
        <v>297</v>
      </c>
    </row>
    <row r="175" spans="1:4" x14ac:dyDescent="0.25">
      <c r="A175" s="38">
        <v>52</v>
      </c>
      <c r="B175" s="39" t="s">
        <v>189</v>
      </c>
      <c r="C175" s="32">
        <v>600</v>
      </c>
      <c r="D175" s="30" t="s">
        <v>297</v>
      </c>
    </row>
    <row r="176" spans="1:4" x14ac:dyDescent="0.25">
      <c r="A176" s="38">
        <v>53</v>
      </c>
      <c r="B176" s="39" t="s">
        <v>190</v>
      </c>
      <c r="C176" s="32">
        <v>400</v>
      </c>
      <c r="D176" s="30" t="s">
        <v>297</v>
      </c>
    </row>
    <row r="177" spans="1:4" x14ac:dyDescent="0.25">
      <c r="A177" s="38">
        <v>54</v>
      </c>
      <c r="B177" s="39" t="s">
        <v>191</v>
      </c>
      <c r="C177" s="32">
        <v>600</v>
      </c>
      <c r="D177" s="30" t="s">
        <v>298</v>
      </c>
    </row>
    <row r="178" spans="1:4" x14ac:dyDescent="0.25">
      <c r="A178" s="38">
        <v>55</v>
      </c>
      <c r="B178" s="39" t="s">
        <v>192</v>
      </c>
      <c r="C178" s="32">
        <v>600</v>
      </c>
      <c r="D178" s="30" t="s">
        <v>298</v>
      </c>
    </row>
    <row r="179" spans="1:4" x14ac:dyDescent="0.25">
      <c r="A179" s="38">
        <v>56</v>
      </c>
      <c r="B179" s="39" t="s">
        <v>193</v>
      </c>
      <c r="C179" s="32">
        <v>400</v>
      </c>
      <c r="D179" s="30" t="s">
        <v>297</v>
      </c>
    </row>
    <row r="180" spans="1:4" ht="76.5" x14ac:dyDescent="0.25">
      <c r="A180" s="38">
        <v>57</v>
      </c>
      <c r="B180" s="39" t="s">
        <v>141</v>
      </c>
      <c r="C180" s="32">
        <v>2500</v>
      </c>
      <c r="D180" s="30" t="s">
        <v>299</v>
      </c>
    </row>
    <row r="181" spans="1:4" x14ac:dyDescent="0.25">
      <c r="A181" s="38">
        <v>58</v>
      </c>
      <c r="B181" s="39" t="s">
        <v>142</v>
      </c>
      <c r="C181" s="32">
        <v>2500</v>
      </c>
      <c r="D181" s="30" t="s">
        <v>298</v>
      </c>
    </row>
    <row r="182" spans="1:4" ht="25.5" x14ac:dyDescent="0.25">
      <c r="A182" s="38">
        <v>59</v>
      </c>
      <c r="B182" s="39" t="s">
        <v>194</v>
      </c>
      <c r="C182" s="32">
        <f>261+977+1059</f>
        <v>2297</v>
      </c>
      <c r="D182" s="28" t="s">
        <v>300</v>
      </c>
    </row>
    <row r="183" spans="1:4" ht="47.25" x14ac:dyDescent="0.25">
      <c r="A183" s="38">
        <v>60</v>
      </c>
      <c r="B183" s="39" t="s">
        <v>195</v>
      </c>
      <c r="C183" s="32">
        <f>652+1140+1140+489+489</f>
        <v>3910</v>
      </c>
      <c r="D183" s="28" t="s">
        <v>301</v>
      </c>
    </row>
    <row r="184" spans="1:4" x14ac:dyDescent="0.25">
      <c r="A184" s="38">
        <v>61</v>
      </c>
      <c r="B184" s="39" t="s">
        <v>196</v>
      </c>
      <c r="C184" s="32">
        <v>977</v>
      </c>
      <c r="D184" s="28" t="s">
        <v>302</v>
      </c>
    </row>
    <row r="185" spans="1:4" ht="31.5" x14ac:dyDescent="0.25">
      <c r="A185" s="38">
        <v>62</v>
      </c>
      <c r="B185" s="39" t="s">
        <v>197</v>
      </c>
      <c r="C185" s="32">
        <v>3790</v>
      </c>
      <c r="D185" s="28" t="s">
        <v>303</v>
      </c>
    </row>
    <row r="186" spans="1:4" ht="120" x14ac:dyDescent="0.25">
      <c r="A186" s="38">
        <v>63</v>
      </c>
      <c r="B186" s="39" t="s">
        <v>198</v>
      </c>
      <c r="C186" s="32">
        <f>9185636000/10^6</f>
        <v>9185.6360000000004</v>
      </c>
      <c r="D186" s="47" t="s">
        <v>304</v>
      </c>
    </row>
    <row r="187" spans="1:4" ht="31.5" x14ac:dyDescent="0.25">
      <c r="A187" s="38">
        <v>64</v>
      </c>
      <c r="B187" s="39" t="s">
        <v>199</v>
      </c>
      <c r="C187" s="32">
        <f>2300000000/10^6</f>
        <v>2300</v>
      </c>
      <c r="D187" s="47" t="s">
        <v>305</v>
      </c>
    </row>
    <row r="188" spans="1:4" x14ac:dyDescent="0.25">
      <c r="A188" s="38">
        <v>65</v>
      </c>
      <c r="B188" s="39" t="s">
        <v>200</v>
      </c>
      <c r="C188" s="32">
        <f>1072533000/10^6</f>
        <v>1072.5329999999999</v>
      </c>
      <c r="D188" s="28" t="s">
        <v>306</v>
      </c>
    </row>
    <row r="189" spans="1:4" x14ac:dyDescent="0.25">
      <c r="A189" s="38">
        <v>66</v>
      </c>
      <c r="B189" s="39" t="s">
        <v>201</v>
      </c>
      <c r="C189" s="32">
        <f>848912000/10^6</f>
        <v>848.91200000000003</v>
      </c>
      <c r="D189" s="28" t="s">
        <v>307</v>
      </c>
    </row>
    <row r="190" spans="1:4" ht="31.5" x14ac:dyDescent="0.25">
      <c r="A190" s="38">
        <v>67</v>
      </c>
      <c r="B190" s="39" t="s">
        <v>202</v>
      </c>
      <c r="C190" s="32">
        <f>2332681000/10^6</f>
        <v>2332.681</v>
      </c>
      <c r="D190" s="28" t="s">
        <v>308</v>
      </c>
    </row>
    <row r="191" spans="1:4" ht="63.75" x14ac:dyDescent="0.25">
      <c r="A191" s="38">
        <v>68</v>
      </c>
      <c r="B191" s="39" t="s">
        <v>203</v>
      </c>
      <c r="C191" s="32">
        <v>554</v>
      </c>
      <c r="D191" s="28" t="s">
        <v>309</v>
      </c>
    </row>
    <row r="192" spans="1:4" ht="47.25" x14ac:dyDescent="0.25">
      <c r="A192" s="38">
        <v>69</v>
      </c>
      <c r="B192" s="39" t="s">
        <v>204</v>
      </c>
      <c r="C192" s="32">
        <f>1380604597.45383/10^6</f>
        <v>1380.6045974538299</v>
      </c>
      <c r="D192" s="28" t="s">
        <v>310</v>
      </c>
    </row>
    <row r="193" spans="1:4" ht="38.25" x14ac:dyDescent="0.25">
      <c r="A193" s="38">
        <v>70</v>
      </c>
      <c r="B193" s="39" t="s">
        <v>205</v>
      </c>
      <c r="C193" s="32">
        <v>150</v>
      </c>
      <c r="D193" s="28" t="s">
        <v>311</v>
      </c>
    </row>
    <row r="194" spans="1:4" ht="38.25" x14ac:dyDescent="0.25">
      <c r="A194" s="38">
        <v>71</v>
      </c>
      <c r="B194" s="39" t="s">
        <v>206</v>
      </c>
      <c r="C194" s="32">
        <f>3833579914.67422/10^6</f>
        <v>3833.5799146742202</v>
      </c>
      <c r="D194" s="28" t="s">
        <v>312</v>
      </c>
    </row>
    <row r="195" spans="1:4" ht="38.25" x14ac:dyDescent="0.25">
      <c r="A195" s="38">
        <v>72</v>
      </c>
      <c r="B195" s="39" t="s">
        <v>207</v>
      </c>
      <c r="C195" s="32">
        <f>692585547.785548/10^6</f>
        <v>692.58554778554799</v>
      </c>
      <c r="D195" s="28" t="s">
        <v>313</v>
      </c>
    </row>
    <row r="196" spans="1:4" x14ac:dyDescent="0.25">
      <c r="A196" s="38">
        <v>73</v>
      </c>
      <c r="B196" s="39" t="s">
        <v>208</v>
      </c>
      <c r="C196" s="32">
        <f>1350869818.37838/10^6</f>
        <v>1350.8698183783802</v>
      </c>
      <c r="D196" s="28" t="s">
        <v>314</v>
      </c>
    </row>
    <row r="197" spans="1:4" ht="38.25" x14ac:dyDescent="0.25">
      <c r="A197" s="38">
        <v>74</v>
      </c>
      <c r="B197" s="39" t="s">
        <v>209</v>
      </c>
      <c r="C197" s="32">
        <f>1300000000/10^6</f>
        <v>1300</v>
      </c>
      <c r="D197" s="28" t="s">
        <v>315</v>
      </c>
    </row>
    <row r="198" spans="1:4" x14ac:dyDescent="0.25">
      <c r="A198" s="38">
        <v>75</v>
      </c>
      <c r="B198" s="39" t="s">
        <v>210</v>
      </c>
      <c r="C198" s="32">
        <v>2750</v>
      </c>
      <c r="D198" s="28" t="s">
        <v>316</v>
      </c>
    </row>
    <row r="199" spans="1:4" ht="47.25" x14ac:dyDescent="0.25">
      <c r="A199" s="38">
        <v>76</v>
      </c>
      <c r="B199" s="39" t="s">
        <v>211</v>
      </c>
      <c r="C199" s="32">
        <f>688+1140+326+977+294+652</f>
        <v>4077</v>
      </c>
      <c r="D199" s="28" t="s">
        <v>317</v>
      </c>
    </row>
    <row r="200" spans="1:4" ht="25.5" x14ac:dyDescent="0.25">
      <c r="A200" s="38">
        <v>77</v>
      </c>
      <c r="B200" s="39" t="s">
        <v>212</v>
      </c>
      <c r="C200" s="32">
        <v>2840</v>
      </c>
      <c r="D200" s="28" t="s">
        <v>318</v>
      </c>
    </row>
    <row r="201" spans="1:4" x14ac:dyDescent="0.25">
      <c r="A201" s="38">
        <v>78</v>
      </c>
      <c r="B201" s="39" t="s">
        <v>213</v>
      </c>
      <c r="C201" s="32">
        <v>2860</v>
      </c>
      <c r="D201" s="28" t="s">
        <v>298</v>
      </c>
    </row>
    <row r="202" spans="1:4" ht="25.5" x14ac:dyDescent="0.25">
      <c r="A202" s="38">
        <v>79</v>
      </c>
      <c r="B202" s="39" t="s">
        <v>214</v>
      </c>
      <c r="C202" s="32">
        <v>1887</v>
      </c>
      <c r="D202" s="28" t="s">
        <v>319</v>
      </c>
    </row>
    <row r="203" spans="1:4" ht="25.5" x14ac:dyDescent="0.25">
      <c r="A203" s="38">
        <v>80</v>
      </c>
      <c r="B203" s="39" t="s">
        <v>215</v>
      </c>
      <c r="C203" s="32">
        <v>1512</v>
      </c>
      <c r="D203" s="28" t="s">
        <v>320</v>
      </c>
    </row>
    <row r="204" spans="1:4" x14ac:dyDescent="0.25">
      <c r="A204" s="38">
        <v>81</v>
      </c>
      <c r="B204" s="39" t="s">
        <v>216</v>
      </c>
      <c r="C204" s="32">
        <v>294</v>
      </c>
      <c r="D204" s="28" t="s">
        <v>321</v>
      </c>
    </row>
    <row r="205" spans="1:4" ht="31.5" x14ac:dyDescent="0.25">
      <c r="A205" s="38">
        <v>82</v>
      </c>
      <c r="B205" s="39" t="s">
        <v>217</v>
      </c>
      <c r="C205" s="32">
        <f>618+309</f>
        <v>927</v>
      </c>
      <c r="D205" s="28" t="s">
        <v>322</v>
      </c>
    </row>
    <row r="206" spans="1:4" x14ac:dyDescent="0.25">
      <c r="A206" s="38">
        <v>83</v>
      </c>
      <c r="B206" s="39" t="s">
        <v>218</v>
      </c>
      <c r="C206" s="32">
        <v>224</v>
      </c>
      <c r="D206" s="28" t="s">
        <v>323</v>
      </c>
    </row>
    <row r="207" spans="1:4" ht="47.25" x14ac:dyDescent="0.25">
      <c r="A207" s="38">
        <v>84</v>
      </c>
      <c r="B207" s="39" t="s">
        <v>219</v>
      </c>
      <c r="C207" s="32">
        <f>364+224+163+483</f>
        <v>1234</v>
      </c>
      <c r="D207" s="28" t="s">
        <v>324</v>
      </c>
    </row>
    <row r="208" spans="1:4" ht="31.5" x14ac:dyDescent="0.25">
      <c r="A208" s="38">
        <v>85</v>
      </c>
      <c r="B208" s="39" t="s">
        <v>220</v>
      </c>
      <c r="C208" s="32">
        <f>768+255</f>
        <v>1023</v>
      </c>
      <c r="D208" s="28" t="s">
        <v>325</v>
      </c>
    </row>
    <row r="209" spans="1:4" ht="31.5" x14ac:dyDescent="0.25">
      <c r="A209" s="38">
        <v>86</v>
      </c>
      <c r="B209" s="39" t="s">
        <v>221</v>
      </c>
      <c r="C209" s="32">
        <f>1073+1238</f>
        <v>2311</v>
      </c>
      <c r="D209" s="28" t="s">
        <v>326</v>
      </c>
    </row>
    <row r="210" spans="1:4" x14ac:dyDescent="0.25">
      <c r="A210" s="38">
        <v>87</v>
      </c>
      <c r="B210" s="39" t="s">
        <v>222</v>
      </c>
      <c r="C210" s="32">
        <v>1788</v>
      </c>
      <c r="D210" s="28" t="s">
        <v>327</v>
      </c>
    </row>
    <row r="211" spans="1:4" x14ac:dyDescent="0.25">
      <c r="A211" s="38">
        <v>88</v>
      </c>
      <c r="B211" s="39" t="s">
        <v>223</v>
      </c>
      <c r="C211" s="32">
        <v>413</v>
      </c>
      <c r="D211" s="28" t="s">
        <v>328</v>
      </c>
    </row>
    <row r="212" spans="1:4" x14ac:dyDescent="0.25">
      <c r="A212" s="38">
        <v>89</v>
      </c>
      <c r="B212" s="39" t="s">
        <v>224</v>
      </c>
      <c r="C212" s="32">
        <v>2021</v>
      </c>
      <c r="D212" s="28" t="s">
        <v>329</v>
      </c>
    </row>
    <row r="213" spans="1:4" ht="31.5" x14ac:dyDescent="0.25">
      <c r="A213" s="38">
        <v>90</v>
      </c>
      <c r="B213" s="39" t="s">
        <v>225</v>
      </c>
      <c r="C213" s="32">
        <f>837+326</f>
        <v>1163</v>
      </c>
      <c r="D213" s="28" t="s">
        <v>330</v>
      </c>
    </row>
    <row r="214" spans="1:4" ht="25.5" x14ac:dyDescent="0.25">
      <c r="A214" s="38">
        <v>91</v>
      </c>
      <c r="B214" s="39" t="s">
        <v>226</v>
      </c>
      <c r="C214" s="32">
        <v>901</v>
      </c>
      <c r="D214" s="28" t="s">
        <v>331</v>
      </c>
    </row>
    <row r="215" spans="1:4" x14ac:dyDescent="0.25">
      <c r="A215" s="38">
        <v>92</v>
      </c>
      <c r="B215" s="39" t="s">
        <v>227</v>
      </c>
      <c r="C215" s="32">
        <v>963</v>
      </c>
      <c r="D215" s="28" t="s">
        <v>332</v>
      </c>
    </row>
    <row r="216" spans="1:4" ht="165.75" x14ac:dyDescent="0.25">
      <c r="A216" s="38">
        <v>93</v>
      </c>
      <c r="B216" s="39" t="s">
        <v>228</v>
      </c>
      <c r="C216" s="32">
        <f>2386+1008+541+541+541+541+541+492+1476</f>
        <v>8067</v>
      </c>
      <c r="D216" s="28" t="s">
        <v>333</v>
      </c>
    </row>
    <row r="217" spans="1:4" ht="76.5" x14ac:dyDescent="0.25">
      <c r="A217" s="38">
        <v>94</v>
      </c>
      <c r="B217" s="39" t="s">
        <v>229</v>
      </c>
      <c r="C217" s="32">
        <f>5600+1476</f>
        <v>7076</v>
      </c>
      <c r="D217" s="29" t="s">
        <v>334</v>
      </c>
    </row>
    <row r="218" spans="1:4" ht="63.75" x14ac:dyDescent="0.25">
      <c r="A218" s="38">
        <v>95</v>
      </c>
      <c r="B218" s="39" t="s">
        <v>230</v>
      </c>
      <c r="C218" s="33">
        <v>2800</v>
      </c>
      <c r="D218" s="29" t="s">
        <v>335</v>
      </c>
    </row>
    <row r="219" spans="1:4" ht="102" x14ac:dyDescent="0.25">
      <c r="A219" s="38">
        <v>96</v>
      </c>
      <c r="B219" s="39" t="s">
        <v>231</v>
      </c>
      <c r="C219" s="33">
        <v>3000</v>
      </c>
      <c r="D219" s="29" t="s">
        <v>336</v>
      </c>
    </row>
    <row r="220" spans="1:4" x14ac:dyDescent="0.25">
      <c r="A220" s="38">
        <v>97</v>
      </c>
      <c r="B220" s="39" t="s">
        <v>232</v>
      </c>
      <c r="C220" s="33">
        <v>8000</v>
      </c>
      <c r="D220" s="29" t="s">
        <v>298</v>
      </c>
    </row>
    <row r="221" spans="1:4" ht="38.25" x14ac:dyDescent="0.25">
      <c r="A221" s="38">
        <v>98</v>
      </c>
      <c r="B221" s="39" t="s">
        <v>233</v>
      </c>
      <c r="C221" s="33">
        <f>326+693+246</f>
        <v>1265</v>
      </c>
      <c r="D221" s="29" t="s">
        <v>337</v>
      </c>
    </row>
    <row r="222" spans="1:4" ht="38.25" x14ac:dyDescent="0.25">
      <c r="A222" s="38">
        <v>99</v>
      </c>
      <c r="B222" s="39" t="s">
        <v>234</v>
      </c>
      <c r="C222" s="33">
        <v>2000</v>
      </c>
      <c r="D222" s="29" t="s">
        <v>338</v>
      </c>
    </row>
    <row r="223" spans="1:4" ht="38.25" x14ac:dyDescent="0.25">
      <c r="A223" s="38">
        <v>100</v>
      </c>
      <c r="B223" s="39" t="s">
        <v>235</v>
      </c>
      <c r="C223" s="33">
        <v>4356.1149999999998</v>
      </c>
      <c r="D223" s="28" t="s">
        <v>339</v>
      </c>
    </row>
    <row r="224" spans="1:4" ht="38.25" x14ac:dyDescent="0.25">
      <c r="A224" s="38">
        <v>101</v>
      </c>
      <c r="B224" s="39" t="s">
        <v>236</v>
      </c>
      <c r="C224" s="33">
        <v>2724.105</v>
      </c>
      <c r="D224" s="28" t="s">
        <v>340</v>
      </c>
    </row>
    <row r="225" spans="1:4" ht="76.5" x14ac:dyDescent="0.25">
      <c r="A225" s="38">
        <v>103</v>
      </c>
      <c r="B225" s="39" t="s">
        <v>237</v>
      </c>
      <c r="C225" s="33">
        <v>2909.1219999999998</v>
      </c>
      <c r="D225" s="28" t="s">
        <v>341</v>
      </c>
    </row>
    <row r="226" spans="1:4" x14ac:dyDescent="0.25">
      <c r="A226" s="38">
        <v>105</v>
      </c>
      <c r="B226" s="39" t="s">
        <v>238</v>
      </c>
      <c r="C226" s="33">
        <v>600</v>
      </c>
      <c r="D226" s="29" t="s">
        <v>298</v>
      </c>
    </row>
    <row r="227" spans="1:4" ht="51" x14ac:dyDescent="0.25">
      <c r="A227" s="38">
        <v>106</v>
      </c>
      <c r="B227" s="39" t="s">
        <v>350</v>
      </c>
      <c r="C227" s="33">
        <v>1116.07454725</v>
      </c>
      <c r="D227" s="28" t="s">
        <v>351</v>
      </c>
    </row>
    <row r="228" spans="1:4" x14ac:dyDescent="0.25">
      <c r="A228" s="38">
        <v>109</v>
      </c>
      <c r="B228" s="39" t="s">
        <v>239</v>
      </c>
      <c r="C228" s="33">
        <v>2427.5892017999995</v>
      </c>
      <c r="D228" s="29" t="s">
        <v>342</v>
      </c>
    </row>
    <row r="229" spans="1:4" ht="25.5" x14ac:dyDescent="0.25">
      <c r="A229" s="38">
        <v>111</v>
      </c>
      <c r="B229" s="39" t="s">
        <v>240</v>
      </c>
      <c r="C229" s="33">
        <v>12441.972</v>
      </c>
      <c r="D229" s="28" t="s">
        <v>343</v>
      </c>
    </row>
    <row r="230" spans="1:4" ht="38.25" x14ac:dyDescent="0.25">
      <c r="A230" s="38">
        <v>113</v>
      </c>
      <c r="B230" s="39" t="s">
        <v>241</v>
      </c>
      <c r="C230" s="33">
        <v>250</v>
      </c>
      <c r="D230" s="28" t="s">
        <v>344</v>
      </c>
    </row>
    <row r="231" spans="1:4" ht="25.5" x14ac:dyDescent="0.25">
      <c r="A231" s="38">
        <v>114</v>
      </c>
      <c r="B231" s="39" t="s">
        <v>242</v>
      </c>
      <c r="C231" s="32">
        <v>4500</v>
      </c>
      <c r="D231" s="28" t="s">
        <v>345</v>
      </c>
    </row>
    <row r="232" spans="1:4" x14ac:dyDescent="0.25">
      <c r="A232" s="38">
        <v>115</v>
      </c>
      <c r="B232" s="39" t="s">
        <v>243</v>
      </c>
      <c r="C232" s="32">
        <v>23539</v>
      </c>
      <c r="D232" s="28" t="s">
        <v>346</v>
      </c>
    </row>
    <row r="233" spans="1:4" x14ac:dyDescent="0.25">
      <c r="A233" s="38">
        <v>116</v>
      </c>
      <c r="B233" s="39" t="s">
        <v>244</v>
      </c>
      <c r="C233" s="32">
        <v>2877</v>
      </c>
      <c r="D233" s="29" t="s">
        <v>347</v>
      </c>
    </row>
    <row r="234" spans="1:4" x14ac:dyDescent="0.25">
      <c r="A234" s="38">
        <v>117</v>
      </c>
      <c r="B234" s="39" t="s">
        <v>245</v>
      </c>
      <c r="C234" s="32">
        <v>3437</v>
      </c>
      <c r="D234" s="28" t="s">
        <v>348</v>
      </c>
    </row>
    <row r="235" spans="1:4" ht="38.25" x14ac:dyDescent="0.25">
      <c r="A235" s="38">
        <v>118</v>
      </c>
      <c r="B235" s="39" t="s">
        <v>246</v>
      </c>
      <c r="C235" s="33">
        <v>1900</v>
      </c>
      <c r="D235" s="29" t="s">
        <v>349</v>
      </c>
    </row>
    <row r="236" spans="1:4" ht="32.25" thickBot="1" x14ac:dyDescent="0.3">
      <c r="A236" s="38">
        <v>119</v>
      </c>
      <c r="B236" s="39" t="s">
        <v>247</v>
      </c>
      <c r="C236" s="34">
        <v>438</v>
      </c>
      <c r="D236" s="31" t="s">
        <v>298</v>
      </c>
    </row>
  </sheetData>
  <mergeCells count="6">
    <mergeCell ref="A6:A7"/>
    <mergeCell ref="B6:B7"/>
    <mergeCell ref="C6:C7"/>
    <mergeCell ref="D6:D7"/>
    <mergeCell ref="A1:B1"/>
    <mergeCell ref="A3:D3"/>
  </mergeCells>
  <pageMargins left="0.98958333333333304" right="0.4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94B69CD-3F10-491D-B748-BC303B330895}"/>
</file>

<file path=customXml/itemProps2.xml><?xml version="1.0" encoding="utf-8"?>
<ds:datastoreItem xmlns:ds="http://schemas.openxmlformats.org/officeDocument/2006/customXml" ds:itemID="{A1D07F05-73F7-4475-83A6-2D712C436914}"/>
</file>

<file path=customXml/itemProps3.xml><?xml version="1.0" encoding="utf-8"?>
<ds:datastoreItem xmlns:ds="http://schemas.openxmlformats.org/officeDocument/2006/customXml" ds:itemID="{7D04C0EF-24AC-4B84-8C20-D0218E9C5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dc:description/>
  <cp:lastModifiedBy>Admin</cp:lastModifiedBy>
  <dcterms:created xsi:type="dcterms:W3CDTF">2020-11-09T09:34:02Z</dcterms:created>
  <dcterms:modified xsi:type="dcterms:W3CDTF">2020-11-12T01:58:07Z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