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 defaultThemeVersion="124226"/>
  <bookViews>
    <workbookView xWindow="0" yWindow="0" windowWidth="11430" windowHeight="11325" firstSheet="1" activeTab="1"/>
  </bookViews>
  <sheets>
    <sheet name="foxz" sheetId="2" state="veryHidden" r:id="rId1"/>
    <sheet name="TCĐT" sheetId="1" r:id="rId2"/>
  </sheets>
  <calcPr calcId="124519"/>
</workbook>
</file>

<file path=xl/calcChain.xml><?xml version="1.0" encoding="utf-8"?>
<calcChain xmlns="http://schemas.openxmlformats.org/spreadsheetml/2006/main">
  <c r="K36" i="1"/>
  <c r="J36"/>
  <c r="J34"/>
  <c r="K34" s="1"/>
  <c r="J33"/>
  <c r="K33" s="1"/>
  <c r="J29"/>
  <c r="K29" s="1"/>
  <c r="J30"/>
  <c r="K30" s="1"/>
  <c r="J31"/>
  <c r="K31" s="1"/>
  <c r="J38"/>
  <c r="K38" s="1"/>
  <c r="J18"/>
  <c r="K18" s="1"/>
  <c r="J20"/>
  <c r="K20" s="1"/>
  <c r="J17"/>
  <c r="K17" s="1"/>
  <c r="J13"/>
  <c r="J14"/>
  <c r="J15"/>
  <c r="J23"/>
  <c r="K39" l="1"/>
  <c r="K14"/>
  <c r="K15"/>
  <c r="K23"/>
  <c r="K69" l="1"/>
  <c r="K13"/>
  <c r="K24" s="1"/>
  <c r="K68" s="1"/>
  <c r="L71" l="1"/>
  <c r="K70"/>
  <c r="L70" s="1"/>
</calcChain>
</file>

<file path=xl/sharedStrings.xml><?xml version="1.0" encoding="utf-8"?>
<sst xmlns="http://schemas.openxmlformats.org/spreadsheetml/2006/main" count="76" uniqueCount="43">
  <si>
    <t>BIỂU MẪU TÍNH CHI PHÍ TUÂN THỦ THỦ TỤC HÀNH CHÍNH (BIỂU MẪU 03)</t>
  </si>
  <si>
    <t>(Ban hành kèm theo Thông tư số 02 /2017/TT-VPCP ngày 31 tháng 10 năm 2017 của Bộ Trưởng, chủ nhiệm Văn phòng Chính phủ)</t>
  </si>
  <si>
    <t>CHI PHÍ TUÂN THỦ THỦ TỤC HÀNH CHÍNH</t>
  </si>
  <si>
    <t>I.</t>
  </si>
  <si>
    <t>STT</t>
  </si>
  <si>
    <t>Các công việc 
khi thực hiện TTHC</t>
  </si>
  <si>
    <t>Các hoạt động/ cách thức thực hiện cụ thể</t>
  </si>
  <si>
    <r>
      <rPr>
        <b/>
        <sz val="12"/>
        <color indexed="8"/>
        <rFont val="Times New Roman"/>
        <family val="1"/>
      </rPr>
      <t xml:space="preserve">Thời gian thực hiện </t>
    </r>
    <r>
      <rPr>
        <sz val="12"/>
        <color indexed="8"/>
        <rFont val="Times New Roman"/>
        <family val="1"/>
      </rPr>
      <t>(giờ)</t>
    </r>
  </si>
  <si>
    <r>
      <rPr>
        <b/>
        <sz val="12"/>
        <color indexed="8"/>
        <rFont val="Times New Roman"/>
        <family val="1"/>
      </rPr>
      <t>Mức TNBQ/ 01 giờ làm việc</t>
    </r>
    <r>
      <rPr>
        <sz val="12"/>
        <color indexed="8"/>
        <rFont val="Times New Roman"/>
        <family val="1"/>
      </rPr>
      <t xml:space="preserve"> (đồng)</t>
    </r>
  </si>
  <si>
    <r>
      <rPr>
        <b/>
        <sz val="12"/>
        <color indexed="8"/>
        <rFont val="Times New Roman"/>
        <family val="1"/>
      </rPr>
      <t xml:space="preserve">Mức chi phí thuê tư vấn, dịch vụ </t>
    </r>
    <r>
      <rPr>
        <sz val="12"/>
        <color indexed="8"/>
        <rFont val="Times New Roman"/>
        <family val="1"/>
      </rPr>
      <t>(đồng)</t>
    </r>
  </si>
  <si>
    <r>
      <rPr>
        <b/>
        <sz val="12"/>
        <color indexed="8"/>
        <rFont val="Times New Roman"/>
        <family val="1"/>
      </rPr>
      <t xml:space="preserve">Mức phí, lệ phí, chi phí khác </t>
    </r>
    <r>
      <rPr>
        <sz val="12"/>
        <color indexed="8"/>
        <rFont val="Times New Roman"/>
        <family val="1"/>
      </rPr>
      <t>(đồng)</t>
    </r>
  </si>
  <si>
    <t>Số lần thực hiện/ 01 năm</t>
  </si>
  <si>
    <t>Số lượng đối tượng tuân thủ/01 năm</t>
  </si>
  <si>
    <r>
      <rPr>
        <b/>
        <sz val="12"/>
        <color indexed="8"/>
        <rFont val="Times New Roman"/>
        <family val="1"/>
      </rPr>
      <t xml:space="preserve">Chi phí thực hiện TTHC </t>
    </r>
    <r>
      <rPr>
        <sz val="12"/>
        <color indexed="8"/>
        <rFont val="Times New Roman"/>
        <family val="1"/>
      </rPr>
      <t>(đồng)</t>
    </r>
  </si>
  <si>
    <r>
      <rPr>
        <b/>
        <sz val="12"/>
        <color indexed="8"/>
        <rFont val="Times New Roman"/>
        <family val="1"/>
      </rPr>
      <t xml:space="preserve">Tổng chi phí thực hiện TTHC/
01 năm </t>
    </r>
    <r>
      <rPr>
        <sz val="12"/>
        <color indexed="8"/>
        <rFont val="Times New Roman"/>
        <family val="1"/>
      </rPr>
      <t>(đồng)</t>
    </r>
  </si>
  <si>
    <t>Ghi chú</t>
  </si>
  <si>
    <t>Chuẩn bị hồ sơ</t>
  </si>
  <si>
    <t>1.1</t>
  </si>
  <si>
    <t>Tìm hiểu về thủ tục</t>
  </si>
  <si>
    <t>1.2</t>
  </si>
  <si>
    <t>Nộp hồ sơ</t>
  </si>
  <si>
    <t>Thời gian đi nộp hồ sơ và chờ nhận phiếu hẹn trả kết quả</t>
  </si>
  <si>
    <t>Nhận kết quả</t>
  </si>
  <si>
    <t>Thời gian đi nhận kết quả</t>
  </si>
  <si>
    <t>TỔNG</t>
  </si>
  <si>
    <t>II.</t>
  </si>
  <si>
    <t>III.</t>
  </si>
  <si>
    <t xml:space="preserve">SO SÁNH CHI PHÍ </t>
  </si>
  <si>
    <t>CHI PHÍ THỰC HIỆN TTHC HIỆN TẠI</t>
  </si>
  <si>
    <t>Nghiên cứu các quy định có liên quan, cách thức thực hiện hồ sơ, …</t>
  </si>
  <si>
    <t>Bao gồm: soạn thảo mẫu đơn, công chứng, in ấn tài liệu có liên quan…</t>
  </si>
  <si>
    <t>Thu nhập bình quân 01 người trong 01 giờ làm việc năm 2021</t>
  </si>
  <si>
    <t>CHI PHÍ  THỰC HIỆN TTHC SAU ĐƠN GIẢN HÓA</t>
  </si>
  <si>
    <t>SỞ KẾ HOẠCH VÀ ĐẦU TƯ
PHÒNG HỢP TÁC ĐẦU TƯ</t>
  </si>
  <si>
    <t>Nộp phí, lệ phí, chi phí khác</t>
  </si>
  <si>
    <t>Chuẩn bị, phục vụ việc kiểm tra, đánh giá của cơ quan có thẩm quyền (nếu có)</t>
  </si>
  <si>
    <t>Công việc khác (nếu có)</t>
  </si>
  <si>
    <t> Các ngành có liên quan có ý kiến trong thời hạn 10 ngày kể từ ngày nhận được hồ sơ của Sở Kế hoạch và Đầu tư</t>
  </si>
  <si>
    <t> Phòng Hợp tác đầu tư lập báo cáo thẩm định, trình Ủy ban nhân dân tỉnh.</t>
  </si>
  <si>
    <t> Chuyển hồ sơ đến UBND tỉnh để ký quyết định chấp thuận nhà đầu tư.</t>
  </si>
  <si>
    <t xml:space="preserve"> Khi được báo cáo thẩm định của Sở Kế hoạch và Đầu tư, UBND tỉnh xem xét, quyết định chấp thuận nhà đầu tư. </t>
  </si>
  <si>
    <t> Chuyển kết quả về
 Sở Kế hoạch và Đầu tư.</t>
  </si>
  <si>
    <t>x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</si>
</sst>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;[Red]0.0"/>
    <numFmt numFmtId="166" formatCode="0.0%"/>
  </numFmts>
  <fonts count="15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sz val="10"/>
      <color indexed="8"/>
      <name val="Tahoma"/>
      <family val="2"/>
    </font>
    <font>
      <b/>
      <sz val="14"/>
      <color indexed="8"/>
      <name val="Times New Roman"/>
      <family val="1"/>
    </font>
    <font>
      <b/>
      <sz val="13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3"/>
      <color indexed="8"/>
      <name val="Times New Roman"/>
      <family val="1"/>
    </font>
    <font>
      <sz val="12"/>
      <color indexed="10"/>
      <name val="Times New Roman"/>
      <family val="1"/>
    </font>
    <font>
      <sz val="12"/>
      <color indexed="9"/>
      <name val="Times New Roman"/>
      <family val="1"/>
    </font>
    <font>
      <sz val="12"/>
      <color rgb="FF000000"/>
      <name val="Times New Roman"/>
      <family val="1"/>
    </font>
    <font>
      <sz val="9"/>
      <color indexed="8"/>
      <name val="Times New Roman"/>
      <family val="1"/>
    </font>
    <font>
      <sz val="14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164" fontId="2" fillId="0" borderId="0" xfId="0" applyNumberFormat="1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vertical="center"/>
      <protection locked="0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vertical="center" wrapText="1"/>
      <protection locked="0"/>
    </xf>
    <xf numFmtId="165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Fill="1" applyBorder="1" applyAlignment="1" applyProtection="1">
      <alignment vertical="center"/>
      <protection locked="0"/>
    </xf>
    <xf numFmtId="3" fontId="1" fillId="0" borderId="5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 wrapText="1"/>
    </xf>
    <xf numFmtId="165" fontId="8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165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64" fontId="1" fillId="0" borderId="0" xfId="0" applyNumberFormat="1" applyFont="1" applyFill="1" applyAlignment="1" applyProtection="1">
      <alignment horizontal="center" vertical="center"/>
      <protection locked="0"/>
    </xf>
    <xf numFmtId="3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Fill="1" applyBorder="1" applyAlignment="1" applyProtection="1">
      <alignment horizontal="right" vertical="center" wrapText="1"/>
    </xf>
    <xf numFmtId="3" fontId="1" fillId="0" borderId="9" xfId="0" applyNumberFormat="1" applyFont="1" applyFill="1" applyBorder="1" applyAlignment="1" applyProtection="1">
      <alignment horizontal="left" vertical="center" wrapText="1"/>
      <protection locked="0"/>
    </xf>
    <xf numFmtId="3" fontId="6" fillId="0" borderId="7" xfId="0" applyNumberFormat="1" applyFont="1" applyFill="1" applyBorder="1" applyAlignment="1" applyProtection="1">
      <alignment horizontal="right" vertical="center" wrapText="1"/>
    </xf>
    <xf numFmtId="3" fontId="6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 applyProtection="1">
      <protection locked="0"/>
    </xf>
    <xf numFmtId="0" fontId="11" fillId="0" borderId="0" xfId="0" applyFont="1" applyFill="1" applyProtection="1"/>
    <xf numFmtId="3" fontId="11" fillId="0" borderId="0" xfId="0" applyNumberFormat="1" applyFont="1" applyFill="1" applyProtection="1"/>
    <xf numFmtId="166" fontId="11" fillId="0" borderId="0" xfId="0" applyNumberFormat="1" applyFont="1" applyFill="1" applyProtection="1"/>
    <xf numFmtId="0" fontId="6" fillId="0" borderId="0" xfId="0" applyFont="1" applyFill="1" applyAlignment="1" applyProtection="1">
      <alignment vertical="center"/>
      <protection locked="0"/>
    </xf>
    <xf numFmtId="3" fontId="6" fillId="0" borderId="0" xfId="0" applyNumberFormat="1" applyFont="1" applyFill="1" applyAlignment="1" applyProtection="1">
      <alignment vertical="center"/>
      <protection locked="0"/>
    </xf>
    <xf numFmtId="3" fontId="6" fillId="0" borderId="0" xfId="0" applyNumberFormat="1" applyFont="1" applyFill="1" applyAlignment="1" applyProtection="1">
      <alignment horizontal="center" vertical="center"/>
      <protection locked="0"/>
    </xf>
    <xf numFmtId="0" fontId="1" fillId="0" borderId="4" xfId="0" quotePrefix="1" applyFont="1" applyFill="1" applyBorder="1" applyAlignment="1" applyProtection="1">
      <alignment horizontal="center" vertical="center" wrapText="1"/>
      <protection locked="0"/>
    </xf>
    <xf numFmtId="3" fontId="13" fillId="0" borderId="9" xfId="0" applyNumberFormat="1" applyFont="1" applyFill="1" applyBorder="1" applyAlignment="1" applyProtection="1">
      <alignment horizontal="left" vertical="center" wrapText="1"/>
      <protection locked="0"/>
    </xf>
    <xf numFmtId="3" fontId="1" fillId="0" borderId="13" xfId="0" applyNumberFormat="1" applyFont="1" applyFill="1" applyBorder="1" applyAlignment="1" applyProtection="1">
      <alignment vertical="center"/>
      <protection locked="0"/>
    </xf>
    <xf numFmtId="3" fontId="1" fillId="0" borderId="13" xfId="0" applyNumberFormat="1" applyFont="1" applyFill="1" applyBorder="1" applyAlignment="1" applyProtection="1">
      <alignment horizontal="right" vertical="center" wrapText="1"/>
    </xf>
    <xf numFmtId="3" fontId="6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5" xfId="0" applyFont="1" applyFill="1" applyBorder="1" applyAlignment="1" applyProtection="1">
      <alignment vertical="justify" wrapText="1"/>
      <protection locked="0"/>
    </xf>
    <xf numFmtId="0" fontId="1" fillId="0" borderId="0" xfId="0" applyFont="1" applyFill="1" applyAlignment="1">
      <alignment vertical="justify" wrapText="1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9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20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13" xfId="0" applyNumberFormat="1" applyFont="1" applyFill="1" applyBorder="1" applyAlignment="1" applyProtection="1">
      <alignment horizontal="center" vertical="center" wrapText="1"/>
      <protection locked="0" hidden="1"/>
    </xf>
    <xf numFmtId="165" fontId="8" fillId="0" borderId="18" xfId="0" applyNumberFormat="1" applyFont="1" applyFill="1" applyBorder="1" applyAlignment="1" applyProtection="1">
      <alignment horizontal="center" vertical="center" wrapText="1"/>
      <protection locked="0" hidden="1"/>
    </xf>
    <xf numFmtId="3" fontId="1" fillId="0" borderId="13" xfId="0" applyNumberFormat="1" applyFont="1" applyFill="1" applyBorder="1" applyAlignment="1" applyProtection="1">
      <alignment horizontal="center" vertical="center"/>
      <protection locked="0"/>
    </xf>
    <xf numFmtId="3" fontId="1" fillId="0" borderId="18" xfId="0" applyNumberFormat="1" applyFont="1" applyFill="1" applyBorder="1" applyAlignment="1" applyProtection="1">
      <alignment horizontal="center" vertical="center"/>
      <protection locked="0"/>
    </xf>
    <xf numFmtId="3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3" xfId="0" applyNumberFormat="1" applyFont="1" applyFill="1" applyBorder="1" applyAlignment="1" applyProtection="1">
      <alignment horizontal="center" vertical="center" wrapText="1"/>
    </xf>
    <xf numFmtId="3" fontId="1" fillId="0" borderId="18" xfId="0" applyNumberFormat="1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14" fillId="0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vi-VN"/>
              <a:t>Chi phí tuân thủ TTHC hiện tại và sau đơn giản hóa </a:t>
            </a:r>
          </a:p>
        </c:rich>
      </c:tx>
      <c:layout>
        <c:manualLayout>
          <c:xMode val="edge"/>
          <c:yMode val="edge"/>
          <c:x val="0.28280565294301718"/>
          <c:y val="3.280675853018374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885599936839171"/>
          <c:y val="0.16180371352785147"/>
          <c:w val="0.71019986760517684"/>
          <c:h val="0.62334217506631251"/>
        </c:manualLayout>
      </c:layout>
      <c:barChart>
        <c:barDir val="col"/>
        <c:grouping val="clustered"/>
        <c:ser>
          <c:idx val="0"/>
          <c:order val="0"/>
          <c:tx>
            <c:v>Chi phí hiện tại</c:v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FF0000"/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B3AA-4F61-9632-E90325F5B44D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D18990DF-92DD-4354-9B67-4B3562DF0C3D}" type="VALUE">
                      <a:rPr lang="en-US"/>
                      <a:pPr/>
                      <a:t>[VALUE]</a:t>
                    </a:fld>
                    <a:endParaRPr lang="en-GB"/>
                  </a:p>
                </c:rich>
              </c:tx>
              <c:dLblPos val="outEnd"/>
              <c:showVal val="1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 w="25400">
                <a:solidFill>
                  <a:srgbClr val="FFFFFF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TCĐT!$K$24</c:f>
              <c:numCache>
                <c:formatCode>#,##0</c:formatCode>
                <c:ptCount val="1"/>
                <c:pt idx="0">
                  <c:v>2557779840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AA-4F61-9632-E90325F5B44D}"/>
            </c:ext>
          </c:extLst>
        </c:ser>
        <c:ser>
          <c:idx val="1"/>
          <c:order val="1"/>
          <c:tx>
            <c:v>Chi phí sau ĐGH</c:v>
          </c:tx>
          <c:spPr>
            <a:solidFill>
              <a:schemeClr val="tx2">
                <a:lumMod val="40000"/>
                <a:lumOff val="6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chemeClr val="tx2">
                  <a:lumMod val="40000"/>
                  <a:lumOff val="60000"/>
                </a:schemeClr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B3AA-4F61-9632-E90325F5B44D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TCĐT!$K$39</c:f>
              <c:numCache>
                <c:formatCode>#,##0</c:formatCode>
                <c:ptCount val="1"/>
                <c:pt idx="0">
                  <c:v>2176696480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3AA-4F61-9632-E90325F5B44D}"/>
            </c:ext>
          </c:extLst>
        </c:ser>
        <c:axId val="107168128"/>
        <c:axId val="107169664"/>
      </c:barChart>
      <c:catAx>
        <c:axId val="107168128"/>
        <c:scaling>
          <c:orientation val="minMax"/>
        </c:scaling>
        <c:delete val="1"/>
        <c:axPos val="b"/>
        <c:tickLblPos val="nextTo"/>
        <c:crossAx val="107169664"/>
        <c:crosses val="autoZero"/>
        <c:auto val="1"/>
        <c:lblAlgn val="ctr"/>
        <c:lblOffset val="100"/>
      </c:catAx>
      <c:valAx>
        <c:axId val="107169664"/>
        <c:scaling>
          <c:orientation val="minMax"/>
        </c:scaling>
        <c:axPos val="l"/>
        <c:majorGridlines>
          <c:spPr>
            <a:ln w="3175" cap="flat" cmpd="sng" algn="ctr">
              <a:solidFill>
                <a:srgbClr val="C0C0C0"/>
              </a:solidFill>
              <a:prstDash val="solid"/>
              <a:round/>
            </a:ln>
          </c:spPr>
        </c:majorGridlines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07168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0721791162965938"/>
          <c:y val="0.78463774059492553"/>
          <c:w val="0.70438045609262345"/>
          <c:h val="7.901274059492571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Chi phí tuân thủ TTHC còn lại (màu 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Cambria"/>
                <a:cs typeface="Times New Roman"/>
              </a:rPr>
              <a:t>đỏ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) và Chi phí tuân thủ TTHC cắt giảm được (màu xanh) sau đơn giản hóa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Cambria"/>
                <a:cs typeface="Times New Roman"/>
              </a:rPr>
              <a:t> hoặc dự kiến sửa đổi, bổ sung</a:t>
            </a:r>
            <a:endParaRPr lang="en-US" sz="1400" b="1" i="0" u="none" strike="noStrike" baseline="0">
              <a:solidFill>
                <a:srgbClr val="000000"/>
              </a:solidFill>
              <a:latin typeface="Cambria"/>
            </a:endParaRPr>
          </a:p>
        </c:rich>
      </c:tx>
      <c:layout>
        <c:manualLayout>
          <c:xMode val="edge"/>
          <c:yMode val="edge"/>
          <c:x val="0.12581629851013154"/>
          <c:y val="6.052587512582431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0900280019531384"/>
          <c:y val="0.30466056458810981"/>
          <c:w val="0.37591285535571706"/>
          <c:h val="0.4408617581686764"/>
        </c:manualLayout>
      </c:layout>
      <c:pieChart>
        <c:varyColors val="1"/>
        <c:ser>
          <c:idx val="0"/>
          <c:order val="0"/>
          <c:tx>
            <c:strRef>
              <c:f>TCĐT!$L$70:$L$71</c:f>
              <c:strCache>
                <c:ptCount val="1"/>
                <c:pt idx="0">
                  <c:v>14.9% 85.1%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spPr>
              <a:solidFill>
                <a:schemeClr val="tx2">
                  <a:lumMod val="40000"/>
                  <a:lumOff val="60000"/>
                </a:schemeClr>
              </a:solidFill>
              <a:ln w="25400">
                <a:noFill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4011-4006-A32C-6E27FA5769EC}"/>
              </c:ext>
            </c:extLst>
          </c:dPt>
          <c:dLbls>
            <c:numFmt formatCode="#.0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  <c:leaderLines>
              <c:spPr>
                <a:ln w="3175">
                  <a:solidFill>
                    <a:srgbClr val="000000"/>
                  </a:solidFill>
                  <a:prstDash val="solid"/>
                </a:ln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TCĐT!$L$70:$L$71</c:f>
              <c:numCache>
                <c:formatCode>0.0%</c:formatCode>
                <c:ptCount val="2"/>
                <c:pt idx="0">
                  <c:v>0.14898989898989898</c:v>
                </c:pt>
                <c:pt idx="1">
                  <c:v>0.85101010101010099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011-4006-A32C-6E27FA5769EC}"/>
            </c:ext>
          </c:extLst>
        </c:ser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9525" cap="flat" cmpd="sng" algn="ctr">
      <a:noFill/>
      <a:prstDash val="solid"/>
      <a:round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39</xdr:row>
      <xdr:rowOff>361950</xdr:rowOff>
    </xdr:from>
    <xdr:to>
      <xdr:col>10</xdr:col>
      <xdr:colOff>295275</xdr:colOff>
      <xdr:row>58</xdr:row>
      <xdr:rowOff>47625</xdr:rowOff>
    </xdr:to>
    <xdr:graphicFrame macro="">
      <xdr:nvGraphicFramePr>
        <xdr:cNvPr id="103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452437</xdr:colOff>
      <xdr:row>67</xdr:row>
      <xdr:rowOff>190500</xdr:rowOff>
    </xdr:from>
    <xdr:to>
      <xdr:col>10</xdr:col>
      <xdr:colOff>738187</xdr:colOff>
      <xdr:row>90</xdr:row>
      <xdr:rowOff>130968</xdr:rowOff>
    </xdr:to>
    <xdr:graphicFrame macro="">
      <xdr:nvGraphicFramePr>
        <xdr:cNvPr id="104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114300</xdr:colOff>
      <xdr:row>3</xdr:row>
      <xdr:rowOff>19050</xdr:rowOff>
    </xdr:from>
    <xdr:to>
      <xdr:col>6</xdr:col>
      <xdr:colOff>190500</xdr:colOff>
      <xdr:row>3</xdr:row>
      <xdr:rowOff>19050</xdr:rowOff>
    </xdr:to>
    <xdr:cxnSp macro="">
      <xdr:nvCxnSpPr>
        <xdr:cNvPr id="1041" name="AutoShape 26"/>
        <xdr:cNvCxnSpPr>
          <a:cxnSpLocks noChangeShapeType="1"/>
        </xdr:cNvCxnSpPr>
      </xdr:nvCxnSpPr>
      <xdr:spPr bwMode="auto">
        <a:xfrm>
          <a:off x="3695700" y="762000"/>
          <a:ext cx="196215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1447800</xdr:colOff>
      <xdr:row>5</xdr:row>
      <xdr:rowOff>257175</xdr:rowOff>
    </xdr:from>
    <xdr:to>
      <xdr:col>2</xdr:col>
      <xdr:colOff>609600</xdr:colOff>
      <xdr:row>5</xdr:row>
      <xdr:rowOff>257175</xdr:rowOff>
    </xdr:to>
    <xdr:cxnSp macro="">
      <xdr:nvCxnSpPr>
        <xdr:cNvPr id="3" name="Straight Connector 2"/>
        <xdr:cNvCxnSpPr/>
      </xdr:nvCxnSpPr>
      <xdr:spPr>
        <a:xfrm>
          <a:off x="1905000" y="1362075"/>
          <a:ext cx="762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3"/>
  <sheetViews>
    <sheetView tabSelected="1" topLeftCell="A8" zoomScale="80" zoomScaleNormal="80" zoomScaleSheetLayoutView="70" workbookViewId="0">
      <selection activeCell="B8" sqref="B8:K8"/>
    </sheetView>
  </sheetViews>
  <sheetFormatPr defaultRowHeight="20.100000000000001" customHeight="1"/>
  <cols>
    <col min="1" max="1" width="6.85546875" style="4" customWidth="1"/>
    <col min="2" max="2" width="24" style="5" customWidth="1"/>
    <col min="3" max="3" width="22.85546875" style="5" customWidth="1"/>
    <col min="4" max="4" width="7.42578125" style="6" customWidth="1"/>
    <col min="5" max="5" width="8.140625" style="7" customWidth="1"/>
    <col min="6" max="6" width="12.7109375" style="5" customWidth="1"/>
    <col min="7" max="7" width="10.42578125" style="5" customWidth="1"/>
    <col min="8" max="8" width="7.42578125" style="4" customWidth="1"/>
    <col min="9" max="9" width="8" style="4" customWidth="1"/>
    <col min="10" max="10" width="16" style="5" customWidth="1"/>
    <col min="11" max="11" width="17.7109375" style="5" customWidth="1"/>
    <col min="12" max="12" width="13.5703125" style="5" customWidth="1"/>
    <col min="13" max="16384" width="9.140625" style="8"/>
  </cols>
  <sheetData>
    <row r="1" spans="1:12" ht="20.100000000000001" customHeight="1">
      <c r="B1" s="80"/>
      <c r="C1" s="80"/>
      <c r="D1" s="80"/>
      <c r="E1" s="80"/>
      <c r="F1" s="80"/>
      <c r="G1" s="80"/>
      <c r="H1" s="80"/>
      <c r="I1" s="80"/>
      <c r="J1" s="80"/>
      <c r="K1" s="80"/>
    </row>
    <row r="2" spans="1:12" ht="20.100000000000001" customHeight="1">
      <c r="B2" s="81" t="s">
        <v>0</v>
      </c>
      <c r="C2" s="81"/>
      <c r="D2" s="81"/>
      <c r="E2" s="81"/>
      <c r="F2" s="81"/>
      <c r="G2" s="81"/>
      <c r="H2" s="81"/>
      <c r="I2" s="81"/>
      <c r="J2" s="81"/>
      <c r="K2" s="81"/>
    </row>
    <row r="3" spans="1:12" ht="20.100000000000001" customHeight="1">
      <c r="B3" s="82" t="s">
        <v>1</v>
      </c>
      <c r="C3" s="82"/>
      <c r="D3" s="82"/>
      <c r="E3" s="82"/>
      <c r="F3" s="82"/>
      <c r="G3" s="82"/>
      <c r="H3" s="82"/>
      <c r="I3" s="82"/>
      <c r="J3" s="82"/>
      <c r="K3" s="82"/>
    </row>
    <row r="4" spans="1:12" ht="13.5" customHeight="1">
      <c r="B4" s="9"/>
    </row>
    <row r="5" spans="1:12" ht="15" customHeight="1">
      <c r="A5" s="86" t="s">
        <v>33</v>
      </c>
      <c r="B5" s="86"/>
      <c r="C5" s="86"/>
      <c r="D5" s="86"/>
      <c r="E5" s="86"/>
      <c r="I5" s="85"/>
      <c r="J5" s="85"/>
      <c r="K5" s="85"/>
      <c r="L5" s="38"/>
    </row>
    <row r="6" spans="1:12" ht="28.5" customHeight="1">
      <c r="A6" s="86"/>
      <c r="B6" s="86"/>
      <c r="C6" s="86"/>
      <c r="D6" s="86"/>
      <c r="E6" s="86"/>
      <c r="I6" s="85"/>
      <c r="J6" s="85"/>
      <c r="K6" s="85"/>
      <c r="L6" s="38"/>
    </row>
    <row r="7" spans="1:12" ht="16.5" customHeight="1">
      <c r="B7" s="81" t="s">
        <v>2</v>
      </c>
      <c r="C7" s="81"/>
      <c r="D7" s="81"/>
      <c r="E7" s="81"/>
      <c r="F7" s="81"/>
      <c r="G7" s="81"/>
      <c r="H7" s="81"/>
      <c r="I7" s="81"/>
      <c r="J7" s="81"/>
      <c r="K7" s="81"/>
    </row>
    <row r="8" spans="1:12" s="1" customFormat="1" ht="279" customHeight="1">
      <c r="A8" s="10"/>
      <c r="B8" s="83" t="s">
        <v>42</v>
      </c>
      <c r="C8" s="84"/>
      <c r="D8" s="84"/>
      <c r="E8" s="84"/>
      <c r="F8" s="84"/>
      <c r="G8" s="84"/>
      <c r="H8" s="84"/>
      <c r="I8" s="84"/>
      <c r="J8" s="84"/>
      <c r="K8" s="84"/>
      <c r="L8" s="39"/>
    </row>
    <row r="9" spans="1:12" s="2" customFormat="1" ht="20.100000000000001" customHeight="1">
      <c r="A9" s="11" t="s">
        <v>3</v>
      </c>
      <c r="B9" s="79" t="s">
        <v>28</v>
      </c>
      <c r="C9" s="79"/>
      <c r="D9" s="79"/>
      <c r="E9" s="79"/>
      <c r="F9" s="79"/>
      <c r="G9" s="79"/>
      <c r="H9" s="79"/>
      <c r="I9" s="79"/>
      <c r="J9" s="79"/>
      <c r="K9" s="79"/>
      <c r="L9" s="32"/>
    </row>
    <row r="10" spans="1:12" s="2" customFormat="1" ht="12" customHeight="1" thickBot="1">
      <c r="A10" s="11"/>
      <c r="B10" s="12"/>
      <c r="C10" s="12"/>
      <c r="D10" s="11"/>
      <c r="E10" s="12"/>
      <c r="F10" s="12"/>
      <c r="G10" s="12"/>
      <c r="H10" s="11"/>
      <c r="I10" s="11"/>
      <c r="J10" s="12"/>
      <c r="K10" s="12"/>
      <c r="L10" s="32"/>
    </row>
    <row r="11" spans="1:12" s="2" customFormat="1" ht="110.25">
      <c r="A11" s="13" t="s">
        <v>4</v>
      </c>
      <c r="B11" s="14" t="s">
        <v>5</v>
      </c>
      <c r="C11" s="14" t="s">
        <v>6</v>
      </c>
      <c r="D11" s="15" t="s">
        <v>7</v>
      </c>
      <c r="E11" s="16" t="s">
        <v>8</v>
      </c>
      <c r="F11" s="17" t="s">
        <v>9</v>
      </c>
      <c r="G11" s="15" t="s">
        <v>10</v>
      </c>
      <c r="H11" s="15" t="s">
        <v>11</v>
      </c>
      <c r="I11" s="15" t="s">
        <v>12</v>
      </c>
      <c r="J11" s="40" t="s">
        <v>13</v>
      </c>
      <c r="K11" s="40" t="s">
        <v>14</v>
      </c>
      <c r="L11" s="41" t="s">
        <v>15</v>
      </c>
    </row>
    <row r="12" spans="1:12" s="2" customFormat="1" ht="26.25" customHeight="1">
      <c r="A12" s="18">
        <v>1</v>
      </c>
      <c r="B12" s="19" t="s">
        <v>16</v>
      </c>
      <c r="C12" s="20"/>
      <c r="D12" s="21"/>
      <c r="E12" s="22"/>
      <c r="F12" s="23"/>
      <c r="G12" s="23"/>
      <c r="H12" s="24">
        <v>1</v>
      </c>
      <c r="I12" s="24">
        <v>220</v>
      </c>
      <c r="J12" s="42"/>
      <c r="K12" s="42"/>
      <c r="L12" s="43"/>
    </row>
    <row r="13" spans="1:12" s="2" customFormat="1" ht="57.75" customHeight="1">
      <c r="A13" s="53" t="s">
        <v>17</v>
      </c>
      <c r="B13" s="20" t="s">
        <v>18</v>
      </c>
      <c r="C13" s="20" t="s">
        <v>29</v>
      </c>
      <c r="D13" s="21">
        <v>8</v>
      </c>
      <c r="E13" s="22">
        <v>40369</v>
      </c>
      <c r="F13" s="23"/>
      <c r="G13" s="23"/>
      <c r="H13" s="24">
        <v>1</v>
      </c>
      <c r="I13" s="24">
        <v>220</v>
      </c>
      <c r="J13" s="42">
        <f>G13+F13+(D13*E13)</f>
        <v>322952</v>
      </c>
      <c r="K13" s="42">
        <f>J13*I13*H13</f>
        <v>71049440</v>
      </c>
      <c r="L13" s="54" t="s">
        <v>31</v>
      </c>
    </row>
    <row r="14" spans="1:12" s="2" customFormat="1" ht="64.5" customHeight="1">
      <c r="A14" s="53" t="s">
        <v>19</v>
      </c>
      <c r="B14" s="20" t="s">
        <v>16</v>
      </c>
      <c r="C14" s="25" t="s">
        <v>30</v>
      </c>
      <c r="D14" s="26">
        <v>24</v>
      </c>
      <c r="E14" s="22">
        <v>40369</v>
      </c>
      <c r="F14" s="23"/>
      <c r="G14" s="23"/>
      <c r="H14" s="24">
        <v>1</v>
      </c>
      <c r="I14" s="24">
        <v>220</v>
      </c>
      <c r="J14" s="42">
        <f>G14+F14+(D14*E14)</f>
        <v>968856</v>
      </c>
      <c r="K14" s="42">
        <f>J14*I14*H14</f>
        <v>213148320</v>
      </c>
      <c r="L14" s="43"/>
    </row>
    <row r="15" spans="1:12" s="2" customFormat="1" ht="54" customHeight="1">
      <c r="A15" s="18">
        <v>2</v>
      </c>
      <c r="B15" s="19" t="s">
        <v>20</v>
      </c>
      <c r="C15" s="20" t="s">
        <v>21</v>
      </c>
      <c r="D15" s="26">
        <v>4</v>
      </c>
      <c r="E15" s="22">
        <v>40369</v>
      </c>
      <c r="F15" s="23"/>
      <c r="G15" s="23"/>
      <c r="H15" s="24">
        <v>1</v>
      </c>
      <c r="I15" s="24">
        <v>220</v>
      </c>
      <c r="J15" s="42">
        <f>G15+F15+(D15*E15)</f>
        <v>161476</v>
      </c>
      <c r="K15" s="42">
        <f>J15*I15*H15</f>
        <v>35524720</v>
      </c>
      <c r="L15" s="43"/>
    </row>
    <row r="16" spans="1:12" s="2" customFormat="1" ht="46.5" customHeight="1">
      <c r="A16" s="18">
        <v>3</v>
      </c>
      <c r="B16" s="19" t="s">
        <v>34</v>
      </c>
      <c r="C16" s="20"/>
      <c r="D16" s="26"/>
      <c r="E16" s="22"/>
      <c r="F16" s="23"/>
      <c r="G16" s="23"/>
      <c r="H16" s="24"/>
      <c r="I16" s="24"/>
      <c r="J16" s="42"/>
      <c r="K16" s="42"/>
      <c r="L16" s="43"/>
    </row>
    <row r="17" spans="1:12" s="2" customFormat="1" ht="74.25" customHeight="1">
      <c r="A17" s="71">
        <v>4</v>
      </c>
      <c r="B17" s="74" t="s">
        <v>35</v>
      </c>
      <c r="C17" s="58" t="s">
        <v>37</v>
      </c>
      <c r="D17" s="26">
        <v>120</v>
      </c>
      <c r="E17" s="22">
        <v>40369</v>
      </c>
      <c r="F17" s="23"/>
      <c r="G17" s="23"/>
      <c r="H17" s="24">
        <v>1</v>
      </c>
      <c r="I17" s="24">
        <v>220</v>
      </c>
      <c r="J17" s="60">
        <f>(D17*E17)+F17+G17</f>
        <v>4844280</v>
      </c>
      <c r="K17" s="42">
        <f>H17*I17*J17</f>
        <v>1065741600</v>
      </c>
      <c r="L17" s="43"/>
    </row>
    <row r="18" spans="1:12" s="2" customFormat="1" ht="66.75" customHeight="1">
      <c r="A18" s="72"/>
      <c r="B18" s="75"/>
      <c r="C18" s="58" t="s">
        <v>38</v>
      </c>
      <c r="D18" s="63">
        <v>56</v>
      </c>
      <c r="E18" s="65">
        <v>40369</v>
      </c>
      <c r="F18" s="67"/>
      <c r="G18" s="67"/>
      <c r="H18" s="67">
        <v>1</v>
      </c>
      <c r="I18" s="67">
        <v>220</v>
      </c>
      <c r="J18" s="69">
        <f t="shared" ref="J18:J20" si="0">(D18*E18)+F18+G18</f>
        <v>2260664</v>
      </c>
      <c r="K18" s="69">
        <f t="shared" ref="K18:K20" si="1">H18*I18*J18</f>
        <v>497346080</v>
      </c>
      <c r="L18" s="61"/>
    </row>
    <row r="19" spans="1:12" s="2" customFormat="1" ht="81" customHeight="1">
      <c r="A19" s="72"/>
      <c r="B19" s="75"/>
      <c r="C19" s="58" t="s">
        <v>39</v>
      </c>
      <c r="D19" s="64"/>
      <c r="E19" s="66"/>
      <c r="F19" s="68"/>
      <c r="G19" s="68"/>
      <c r="H19" s="68"/>
      <c r="I19" s="68"/>
      <c r="J19" s="70"/>
      <c r="K19" s="70"/>
      <c r="L19" s="62"/>
    </row>
    <row r="20" spans="1:12" s="2" customFormat="1" ht="93.75" customHeight="1">
      <c r="A20" s="72"/>
      <c r="B20" s="75"/>
      <c r="C20" s="58" t="s">
        <v>40</v>
      </c>
      <c r="D20" s="63">
        <v>72</v>
      </c>
      <c r="E20" s="65">
        <v>40369</v>
      </c>
      <c r="F20" s="67"/>
      <c r="G20" s="67"/>
      <c r="H20" s="67">
        <v>1</v>
      </c>
      <c r="I20" s="67">
        <v>220</v>
      </c>
      <c r="J20" s="69">
        <f t="shared" si="0"/>
        <v>2906568</v>
      </c>
      <c r="K20" s="69">
        <f t="shared" si="1"/>
        <v>639444960</v>
      </c>
      <c r="L20" s="61"/>
    </row>
    <row r="21" spans="1:12" s="2" customFormat="1" ht="56.25" customHeight="1">
      <c r="A21" s="73"/>
      <c r="B21" s="76"/>
      <c r="C21" s="59" t="s">
        <v>41</v>
      </c>
      <c r="D21" s="64"/>
      <c r="E21" s="66"/>
      <c r="F21" s="68"/>
      <c r="G21" s="68"/>
      <c r="H21" s="68"/>
      <c r="I21" s="68"/>
      <c r="J21" s="70"/>
      <c r="K21" s="70"/>
      <c r="L21" s="62"/>
    </row>
    <row r="22" spans="1:12" s="2" customFormat="1" ht="56.25" customHeight="1">
      <c r="A22" s="18">
        <v>5</v>
      </c>
      <c r="B22" s="19" t="s">
        <v>36</v>
      </c>
      <c r="C22" s="20"/>
      <c r="D22" s="26"/>
      <c r="E22" s="22"/>
      <c r="F22" s="23"/>
      <c r="G22" s="23"/>
      <c r="H22" s="24"/>
      <c r="I22" s="24"/>
      <c r="J22" s="42"/>
      <c r="K22" s="42"/>
      <c r="L22" s="43"/>
    </row>
    <row r="23" spans="1:12" s="2" customFormat="1" ht="32.25" customHeight="1">
      <c r="A23" s="18">
        <v>6</v>
      </c>
      <c r="B23" s="19" t="s">
        <v>22</v>
      </c>
      <c r="C23" s="20" t="s">
        <v>23</v>
      </c>
      <c r="D23" s="26">
        <v>4</v>
      </c>
      <c r="E23" s="22">
        <v>40369</v>
      </c>
      <c r="F23" s="23"/>
      <c r="G23" s="23"/>
      <c r="H23" s="24">
        <v>1</v>
      </c>
      <c r="I23" s="24">
        <v>220</v>
      </c>
      <c r="J23" s="42">
        <f>G23+F23+(D23*E23)</f>
        <v>161476</v>
      </c>
      <c r="K23" s="42">
        <f>J23*I23*H23</f>
        <v>35524720</v>
      </c>
      <c r="L23" s="43"/>
    </row>
    <row r="24" spans="1:12" s="2" customFormat="1" ht="26.25" customHeight="1" thickBot="1">
      <c r="A24" s="27"/>
      <c r="B24" s="77" t="s">
        <v>24</v>
      </c>
      <c r="C24" s="78"/>
      <c r="D24" s="28"/>
      <c r="E24" s="29"/>
      <c r="F24" s="29"/>
      <c r="G24" s="29"/>
      <c r="H24" s="30"/>
      <c r="I24" s="30"/>
      <c r="J24" s="44"/>
      <c r="K24" s="44">
        <f>SUM(K12:K23)</f>
        <v>2557779840</v>
      </c>
      <c r="L24" s="45"/>
    </row>
    <row r="25" spans="1:12" s="2" customFormat="1" ht="27.75" customHeight="1">
      <c r="A25" s="11" t="s">
        <v>25</v>
      </c>
      <c r="B25" s="79" t="s">
        <v>32</v>
      </c>
      <c r="C25" s="79"/>
      <c r="D25" s="79"/>
      <c r="E25" s="79"/>
      <c r="F25" s="79"/>
      <c r="G25" s="79"/>
      <c r="H25" s="79"/>
      <c r="I25" s="79"/>
      <c r="J25" s="79"/>
      <c r="K25" s="79"/>
      <c r="L25" s="79"/>
    </row>
    <row r="26" spans="1:12" s="2" customFormat="1" ht="20.100000000000001" customHeight="1" thickBot="1">
      <c r="A26" s="31"/>
      <c r="B26" s="32"/>
      <c r="C26" s="32"/>
      <c r="D26" s="33"/>
      <c r="E26" s="34"/>
      <c r="F26" s="32"/>
      <c r="G26" s="32"/>
      <c r="H26" s="31"/>
      <c r="I26" s="31"/>
      <c r="J26" s="32"/>
      <c r="K26" s="32"/>
      <c r="L26" s="32"/>
    </row>
    <row r="27" spans="1:12" s="2" customFormat="1" ht="110.25">
      <c r="A27" s="13" t="s">
        <v>4</v>
      </c>
      <c r="B27" s="14" t="s">
        <v>5</v>
      </c>
      <c r="C27" s="14" t="s">
        <v>6</v>
      </c>
      <c r="D27" s="15" t="s">
        <v>7</v>
      </c>
      <c r="E27" s="16" t="s">
        <v>8</v>
      </c>
      <c r="F27" s="17" t="s">
        <v>9</v>
      </c>
      <c r="G27" s="15" t="s">
        <v>10</v>
      </c>
      <c r="H27" s="15" t="s">
        <v>11</v>
      </c>
      <c r="I27" s="15" t="s">
        <v>12</v>
      </c>
      <c r="J27" s="15" t="s">
        <v>13</v>
      </c>
      <c r="K27" s="15" t="s">
        <v>14</v>
      </c>
      <c r="L27" s="41" t="s">
        <v>15</v>
      </c>
    </row>
    <row r="28" spans="1:12" s="2" customFormat="1" ht="20.100000000000001" customHeight="1">
      <c r="A28" s="18">
        <v>1</v>
      </c>
      <c r="B28" s="19" t="s">
        <v>16</v>
      </c>
      <c r="C28" s="20"/>
      <c r="D28" s="21"/>
      <c r="E28" s="22"/>
      <c r="F28" s="23"/>
      <c r="G28" s="23"/>
      <c r="H28" s="24"/>
      <c r="I28" s="24"/>
      <c r="J28" s="23"/>
      <c r="K28" s="23"/>
      <c r="L28" s="43"/>
    </row>
    <row r="29" spans="1:12" s="2" customFormat="1" ht="85.5" customHeight="1">
      <c r="A29" s="53" t="s">
        <v>17</v>
      </c>
      <c r="B29" s="20" t="s">
        <v>18</v>
      </c>
      <c r="C29" s="20" t="s">
        <v>29</v>
      </c>
      <c r="D29" s="21">
        <v>8</v>
      </c>
      <c r="E29" s="22">
        <v>40369</v>
      </c>
      <c r="F29" s="23"/>
      <c r="G29" s="23"/>
      <c r="H29" s="24">
        <v>1</v>
      </c>
      <c r="I29" s="24">
        <v>220</v>
      </c>
      <c r="J29" s="42">
        <f>G29+F29+(D29*E29)</f>
        <v>322952</v>
      </c>
      <c r="K29" s="42">
        <f>J29*I29*H29</f>
        <v>71049440</v>
      </c>
      <c r="L29" s="54" t="s">
        <v>31</v>
      </c>
    </row>
    <row r="30" spans="1:12" s="2" customFormat="1" ht="66" customHeight="1">
      <c r="A30" s="53" t="s">
        <v>19</v>
      </c>
      <c r="B30" s="20" t="s">
        <v>16</v>
      </c>
      <c r="C30" s="25" t="s">
        <v>30</v>
      </c>
      <c r="D30" s="26">
        <v>24</v>
      </c>
      <c r="E30" s="22">
        <v>40369</v>
      </c>
      <c r="F30" s="23"/>
      <c r="G30" s="23"/>
      <c r="H30" s="24">
        <v>1</v>
      </c>
      <c r="I30" s="24">
        <v>220</v>
      </c>
      <c r="J30" s="42">
        <f>G30+F30+(D30*E30)</f>
        <v>968856</v>
      </c>
      <c r="K30" s="42">
        <f>J30*I30*H30</f>
        <v>213148320</v>
      </c>
      <c r="L30" s="43"/>
    </row>
    <row r="31" spans="1:12" s="2" customFormat="1" ht="56.25" customHeight="1">
      <c r="A31" s="18">
        <v>2</v>
      </c>
      <c r="B31" s="19" t="s">
        <v>20</v>
      </c>
      <c r="C31" s="20" t="s">
        <v>21</v>
      </c>
      <c r="D31" s="26">
        <v>4</v>
      </c>
      <c r="E31" s="22">
        <v>40369</v>
      </c>
      <c r="F31" s="23"/>
      <c r="G31" s="23"/>
      <c r="H31" s="24">
        <v>1</v>
      </c>
      <c r="I31" s="24">
        <v>220</v>
      </c>
      <c r="J31" s="42">
        <f t="shared" ref="J31:J38" si="2">G31+F31+(D31*E31)</f>
        <v>161476</v>
      </c>
      <c r="K31" s="42">
        <f>J31*I31*H31</f>
        <v>35524720</v>
      </c>
      <c r="L31" s="43"/>
    </row>
    <row r="32" spans="1:12" s="2" customFormat="1" ht="56.25" customHeight="1">
      <c r="A32" s="18">
        <v>3</v>
      </c>
      <c r="B32" s="19" t="s">
        <v>34</v>
      </c>
      <c r="C32" s="20"/>
      <c r="D32" s="26"/>
      <c r="E32" s="22"/>
      <c r="F32" s="23"/>
      <c r="G32" s="23"/>
      <c r="H32" s="24"/>
      <c r="I32" s="24"/>
      <c r="J32" s="42"/>
      <c r="K32" s="42"/>
      <c r="L32" s="43"/>
    </row>
    <row r="33" spans="1:12" s="2" customFormat="1" ht="100.5" customHeight="1">
      <c r="A33" s="71">
        <v>4</v>
      </c>
      <c r="B33" s="74" t="s">
        <v>35</v>
      </c>
      <c r="C33" s="58" t="s">
        <v>37</v>
      </c>
      <c r="D33" s="26">
        <v>80</v>
      </c>
      <c r="E33" s="22">
        <v>40369</v>
      </c>
      <c r="F33" s="23"/>
      <c r="G33" s="23"/>
      <c r="H33" s="24">
        <v>1</v>
      </c>
      <c r="I33" s="24">
        <v>220</v>
      </c>
      <c r="J33" s="60">
        <f>(D33*E33)+F33+G33</f>
        <v>3229520</v>
      </c>
      <c r="K33" s="42">
        <f>H33*I33*J33</f>
        <v>710494400</v>
      </c>
      <c r="L33" s="43"/>
    </row>
    <row r="34" spans="1:12" s="2" customFormat="1" ht="66.75" customHeight="1">
      <c r="A34" s="72"/>
      <c r="B34" s="75"/>
      <c r="C34" s="58" t="s">
        <v>38</v>
      </c>
      <c r="D34" s="63">
        <v>56</v>
      </c>
      <c r="E34" s="65">
        <v>40369</v>
      </c>
      <c r="F34" s="67"/>
      <c r="G34" s="67"/>
      <c r="H34" s="67">
        <v>1</v>
      </c>
      <c r="I34" s="67">
        <v>220</v>
      </c>
      <c r="J34" s="69">
        <f t="shared" ref="J34" si="3">(D34*E34)+F34+G34</f>
        <v>2260664</v>
      </c>
      <c r="K34" s="69">
        <f t="shared" ref="K34:K36" si="4">H34*I34*J34</f>
        <v>497346080</v>
      </c>
      <c r="L34" s="61"/>
    </row>
    <row r="35" spans="1:12" s="2" customFormat="1" ht="73.5" customHeight="1">
      <c r="A35" s="72"/>
      <c r="B35" s="75"/>
      <c r="C35" s="58" t="s">
        <v>39</v>
      </c>
      <c r="D35" s="64"/>
      <c r="E35" s="66"/>
      <c r="F35" s="68"/>
      <c r="G35" s="68"/>
      <c r="H35" s="68"/>
      <c r="I35" s="68"/>
      <c r="J35" s="70"/>
      <c r="K35" s="70"/>
      <c r="L35" s="62"/>
    </row>
    <row r="36" spans="1:12" s="2" customFormat="1" ht="64.5" customHeight="1">
      <c r="A36" s="72"/>
      <c r="B36" s="75"/>
      <c r="C36" s="58" t="s">
        <v>40</v>
      </c>
      <c r="D36" s="63">
        <v>72</v>
      </c>
      <c r="E36" s="65">
        <v>40369</v>
      </c>
      <c r="F36" s="67"/>
      <c r="G36" s="67"/>
      <c r="H36" s="67">
        <v>1</v>
      </c>
      <c r="I36" s="67">
        <v>220</v>
      </c>
      <c r="J36" s="69">
        <f t="shared" ref="J36" si="5">(D36*E36)+F36+G36</f>
        <v>2906568</v>
      </c>
      <c r="K36" s="69">
        <f t="shared" si="4"/>
        <v>639444960</v>
      </c>
      <c r="L36" s="61"/>
    </row>
    <row r="37" spans="1:12" s="2" customFormat="1" ht="56.25" customHeight="1">
      <c r="A37" s="73"/>
      <c r="B37" s="76"/>
      <c r="C37" s="59" t="s">
        <v>41</v>
      </c>
      <c r="D37" s="64"/>
      <c r="E37" s="66"/>
      <c r="F37" s="68"/>
      <c r="G37" s="68"/>
      <c r="H37" s="68"/>
      <c r="I37" s="68"/>
      <c r="J37" s="70"/>
      <c r="K37" s="70"/>
      <c r="L37" s="62"/>
    </row>
    <row r="38" spans="1:12" s="2" customFormat="1" ht="38.25" customHeight="1">
      <c r="A38" s="18">
        <v>6</v>
      </c>
      <c r="B38" s="19" t="s">
        <v>22</v>
      </c>
      <c r="C38" s="20" t="s">
        <v>23</v>
      </c>
      <c r="D38" s="26">
        <v>4</v>
      </c>
      <c r="E38" s="22">
        <v>40369</v>
      </c>
      <c r="F38" s="23"/>
      <c r="G38" s="23"/>
      <c r="H38" s="24">
        <v>1</v>
      </c>
      <c r="I38" s="24">
        <v>60</v>
      </c>
      <c r="J38" s="42">
        <f t="shared" si="2"/>
        <v>161476</v>
      </c>
      <c r="K38" s="42">
        <f>J38*I38*H38</f>
        <v>9688560</v>
      </c>
      <c r="L38" s="43"/>
    </row>
    <row r="39" spans="1:12" s="2" customFormat="1" ht="27.75" customHeight="1" thickBot="1">
      <c r="A39" s="27"/>
      <c r="B39" s="77" t="s">
        <v>24</v>
      </c>
      <c r="C39" s="78"/>
      <c r="D39" s="28"/>
      <c r="E39" s="55"/>
      <c r="F39" s="29"/>
      <c r="G39" s="57"/>
      <c r="H39" s="30"/>
      <c r="I39" s="30"/>
      <c r="J39" s="56"/>
      <c r="K39" s="44">
        <f>SUM(K28:K38)</f>
        <v>2176696480</v>
      </c>
      <c r="L39" s="45"/>
    </row>
    <row r="40" spans="1:12" s="2" customFormat="1" ht="29.25" customHeight="1">
      <c r="A40" s="11" t="s">
        <v>26</v>
      </c>
      <c r="B40" s="79" t="s">
        <v>27</v>
      </c>
      <c r="C40" s="79"/>
      <c r="D40" s="79"/>
      <c r="E40" s="79"/>
      <c r="F40" s="79"/>
      <c r="G40" s="79"/>
      <c r="H40" s="79"/>
      <c r="I40" s="79"/>
      <c r="J40" s="79"/>
      <c r="K40" s="79"/>
      <c r="L40" s="79"/>
    </row>
    <row r="41" spans="1:12" s="3" customFormat="1" ht="15.75">
      <c r="A41" s="35"/>
      <c r="B41" s="35"/>
      <c r="C41" s="35"/>
      <c r="D41" s="36"/>
      <c r="E41" s="35"/>
      <c r="F41" s="35"/>
      <c r="G41" s="35"/>
      <c r="H41" s="36"/>
      <c r="I41" s="36"/>
      <c r="J41" s="35"/>
      <c r="K41" s="35"/>
      <c r="L41" s="35"/>
    </row>
    <row r="42" spans="1:12" s="3" customFormat="1" ht="15.75">
      <c r="A42" s="35"/>
      <c r="B42" s="35"/>
      <c r="C42" s="35"/>
      <c r="D42" s="36"/>
      <c r="E42" s="35"/>
      <c r="F42" s="35"/>
      <c r="G42" s="35"/>
      <c r="H42" s="36"/>
      <c r="I42" s="36"/>
      <c r="J42" s="35"/>
      <c r="K42" s="35"/>
      <c r="L42" s="35"/>
    </row>
    <row r="43" spans="1:12" s="3" customFormat="1" ht="15.75">
      <c r="A43" s="35"/>
      <c r="B43" s="35"/>
      <c r="C43" s="35"/>
      <c r="D43" s="36"/>
      <c r="E43" s="35"/>
      <c r="F43" s="35"/>
      <c r="G43" s="35"/>
      <c r="H43" s="36"/>
      <c r="I43" s="36"/>
      <c r="J43" s="35"/>
      <c r="K43" s="35"/>
      <c r="L43" s="35"/>
    </row>
    <row r="44" spans="1:12" s="3" customFormat="1" ht="15.75">
      <c r="A44" s="35"/>
      <c r="B44" s="35"/>
      <c r="C44" s="35"/>
      <c r="D44" s="36"/>
      <c r="E44" s="35"/>
      <c r="F44" s="35"/>
      <c r="G44" s="35"/>
      <c r="H44" s="36"/>
      <c r="I44" s="36"/>
      <c r="J44" s="35"/>
      <c r="K44" s="35"/>
      <c r="L44" s="35"/>
    </row>
    <row r="45" spans="1:12" s="3" customFormat="1" ht="15.75">
      <c r="A45" s="35"/>
      <c r="B45" s="35"/>
      <c r="C45" s="35"/>
      <c r="D45" s="36"/>
      <c r="E45" s="35"/>
      <c r="F45" s="35"/>
      <c r="G45" s="35"/>
      <c r="H45" s="36"/>
      <c r="I45" s="36"/>
      <c r="J45" s="35"/>
      <c r="K45" s="35"/>
      <c r="L45" s="35"/>
    </row>
    <row r="46" spans="1:12" s="3" customFormat="1" ht="15.75">
      <c r="A46" s="35"/>
      <c r="B46" s="35"/>
      <c r="C46" s="35"/>
      <c r="D46" s="36"/>
      <c r="E46" s="35"/>
      <c r="F46" s="35"/>
      <c r="G46" s="35"/>
      <c r="H46" s="36"/>
      <c r="I46" s="36"/>
      <c r="J46" s="35"/>
      <c r="K46" s="35"/>
      <c r="L46" s="35"/>
    </row>
    <row r="47" spans="1:12" s="3" customFormat="1" ht="15.75">
      <c r="A47" s="35"/>
      <c r="B47" s="35"/>
      <c r="C47" s="35"/>
      <c r="D47" s="36"/>
      <c r="E47" s="35"/>
      <c r="F47" s="35"/>
      <c r="G47" s="35"/>
      <c r="H47" s="36"/>
      <c r="I47" s="36"/>
      <c r="J47" s="35"/>
      <c r="K47" s="35"/>
      <c r="L47" s="35"/>
    </row>
    <row r="48" spans="1:12" s="3" customFormat="1" ht="15.75">
      <c r="A48" s="35"/>
      <c r="B48" s="35"/>
      <c r="C48" s="35"/>
      <c r="D48" s="36"/>
      <c r="E48" s="35"/>
      <c r="F48" s="35"/>
      <c r="G48" s="35"/>
      <c r="H48" s="36"/>
      <c r="I48" s="36"/>
      <c r="J48" s="35"/>
      <c r="K48" s="35"/>
      <c r="L48" s="35"/>
    </row>
    <row r="49" spans="1:12" s="3" customFormat="1" ht="15.75">
      <c r="A49" s="35"/>
      <c r="B49" s="35"/>
      <c r="C49" s="35"/>
      <c r="D49" s="36"/>
      <c r="E49" s="35"/>
      <c r="F49" s="35"/>
      <c r="G49" s="35"/>
      <c r="H49" s="36"/>
      <c r="I49" s="36"/>
      <c r="J49" s="35"/>
      <c r="K49" s="35"/>
      <c r="L49" s="35"/>
    </row>
    <row r="50" spans="1:12" s="3" customFormat="1" ht="15.75">
      <c r="A50" s="35"/>
      <c r="B50" s="35"/>
      <c r="C50" s="35"/>
      <c r="D50" s="36"/>
      <c r="E50" s="35"/>
      <c r="F50" s="35"/>
      <c r="G50" s="35"/>
      <c r="H50" s="36"/>
      <c r="I50" s="36"/>
      <c r="J50" s="35"/>
      <c r="K50" s="35"/>
      <c r="L50" s="35"/>
    </row>
    <row r="51" spans="1:12" s="3" customFormat="1" ht="15.75">
      <c r="A51" s="35"/>
      <c r="B51" s="35"/>
      <c r="C51" s="35"/>
      <c r="D51" s="36"/>
      <c r="E51" s="35"/>
      <c r="F51" s="35"/>
      <c r="G51" s="35"/>
      <c r="H51" s="36"/>
      <c r="I51" s="36"/>
      <c r="J51" s="35"/>
      <c r="K51" s="35"/>
      <c r="L51" s="35"/>
    </row>
    <row r="52" spans="1:12" s="3" customFormat="1" ht="15.75">
      <c r="A52" s="35"/>
      <c r="B52" s="35"/>
      <c r="C52" s="35"/>
      <c r="D52" s="36"/>
      <c r="E52" s="35"/>
      <c r="F52" s="35"/>
      <c r="G52" s="35"/>
      <c r="H52" s="36"/>
      <c r="I52" s="36"/>
      <c r="J52" s="35"/>
      <c r="K52" s="35"/>
      <c r="L52" s="35"/>
    </row>
    <row r="53" spans="1:12" s="3" customFormat="1" ht="15.75">
      <c r="A53" s="35"/>
      <c r="B53" s="35"/>
      <c r="C53" s="35"/>
      <c r="D53" s="36"/>
      <c r="E53" s="35"/>
      <c r="F53" s="35"/>
      <c r="G53" s="35"/>
      <c r="H53" s="36"/>
      <c r="I53" s="36"/>
      <c r="J53" s="35"/>
      <c r="K53" s="35"/>
      <c r="L53" s="35"/>
    </row>
    <row r="54" spans="1:12" s="3" customFormat="1" ht="15.75">
      <c r="A54" s="35"/>
      <c r="B54" s="35"/>
      <c r="C54" s="35"/>
      <c r="D54" s="36"/>
      <c r="E54" s="35"/>
      <c r="F54" s="35"/>
      <c r="G54" s="35"/>
      <c r="H54" s="36"/>
      <c r="I54" s="36"/>
      <c r="J54" s="35"/>
      <c r="K54" s="35"/>
      <c r="L54" s="35"/>
    </row>
    <row r="55" spans="1:12" s="3" customFormat="1" ht="15.75">
      <c r="A55" s="35"/>
      <c r="B55" s="35"/>
      <c r="C55" s="35"/>
      <c r="D55" s="36"/>
      <c r="E55" s="35"/>
      <c r="F55" s="35"/>
      <c r="G55" s="35"/>
      <c r="H55" s="36"/>
      <c r="I55" s="36"/>
      <c r="J55" s="35"/>
      <c r="K55" s="35"/>
      <c r="L55" s="35"/>
    </row>
    <row r="56" spans="1:12" s="3" customFormat="1" ht="15.75">
      <c r="A56" s="35"/>
      <c r="B56" s="35"/>
      <c r="C56" s="35"/>
      <c r="D56" s="36"/>
      <c r="E56" s="35"/>
      <c r="F56" s="35"/>
      <c r="G56" s="35"/>
      <c r="H56" s="36"/>
      <c r="I56" s="36"/>
      <c r="J56" s="35"/>
      <c r="K56" s="35"/>
      <c r="L56" s="35"/>
    </row>
    <row r="57" spans="1:12" s="3" customFormat="1" ht="15.75">
      <c r="A57" s="35"/>
      <c r="B57" s="35"/>
      <c r="C57" s="35"/>
      <c r="D57" s="36"/>
      <c r="E57" s="35"/>
      <c r="F57" s="35"/>
      <c r="G57" s="35"/>
      <c r="H57" s="36"/>
      <c r="I57" s="36"/>
      <c r="J57" s="35"/>
      <c r="K57" s="35"/>
      <c r="L57" s="35"/>
    </row>
    <row r="58" spans="1:12" s="3" customFormat="1" ht="15.75">
      <c r="A58" s="35"/>
      <c r="B58" s="35"/>
      <c r="C58" s="35"/>
      <c r="D58" s="36"/>
      <c r="E58" s="35"/>
      <c r="F58" s="35"/>
      <c r="G58" s="35"/>
      <c r="H58" s="36"/>
      <c r="I58" s="36"/>
      <c r="J58" s="35"/>
      <c r="K58" s="46"/>
      <c r="L58" s="46"/>
    </row>
    <row r="59" spans="1:12" s="3" customFormat="1" ht="15.75">
      <c r="A59" s="35"/>
      <c r="B59" s="35"/>
      <c r="C59" s="35"/>
      <c r="D59" s="36"/>
      <c r="E59" s="35"/>
      <c r="F59" s="35"/>
      <c r="G59" s="35"/>
      <c r="H59" s="36"/>
      <c r="I59" s="36"/>
      <c r="J59" s="35"/>
      <c r="K59" s="46"/>
      <c r="L59" s="46"/>
    </row>
    <row r="60" spans="1:12" s="3" customFormat="1" ht="15.75">
      <c r="A60" s="35"/>
      <c r="B60" s="35"/>
      <c r="C60" s="35"/>
      <c r="D60" s="36"/>
      <c r="E60" s="35"/>
      <c r="F60" s="35"/>
      <c r="G60" s="35"/>
      <c r="H60" s="36"/>
      <c r="I60" s="36"/>
      <c r="J60" s="35"/>
      <c r="K60" s="46"/>
      <c r="L60" s="46"/>
    </row>
    <row r="61" spans="1:12" s="3" customFormat="1" ht="15.75">
      <c r="A61" s="35"/>
      <c r="B61" s="35"/>
      <c r="C61" s="35"/>
      <c r="D61" s="36"/>
      <c r="E61" s="35"/>
      <c r="F61" s="35"/>
      <c r="G61" s="35"/>
      <c r="H61" s="36"/>
      <c r="I61" s="36"/>
      <c r="J61" s="35"/>
      <c r="K61" s="46"/>
      <c r="L61" s="46"/>
    </row>
    <row r="62" spans="1:12" s="3" customFormat="1" ht="15.75">
      <c r="A62" s="35"/>
      <c r="B62" s="35"/>
      <c r="C62" s="35"/>
      <c r="D62" s="36"/>
      <c r="E62" s="35"/>
      <c r="F62" s="35"/>
      <c r="G62" s="35"/>
      <c r="H62" s="36"/>
      <c r="I62" s="36"/>
      <c r="J62" s="35"/>
      <c r="K62" s="46"/>
      <c r="L62" s="46"/>
    </row>
    <row r="63" spans="1:12" s="3" customFormat="1" ht="15.75">
      <c r="A63" s="35"/>
      <c r="B63" s="35"/>
      <c r="C63" s="35"/>
      <c r="D63" s="36"/>
      <c r="E63" s="35"/>
      <c r="F63" s="35"/>
      <c r="G63" s="35"/>
      <c r="H63" s="36"/>
      <c r="I63" s="36"/>
      <c r="J63" s="35"/>
      <c r="K63" s="46"/>
      <c r="L63" s="46"/>
    </row>
    <row r="64" spans="1:12" s="3" customFormat="1" ht="15.75">
      <c r="A64" s="35"/>
      <c r="B64" s="35"/>
      <c r="C64" s="35"/>
      <c r="D64" s="36"/>
      <c r="E64" s="35"/>
      <c r="F64" s="35"/>
      <c r="G64" s="35"/>
      <c r="H64" s="36"/>
      <c r="I64" s="36"/>
      <c r="J64" s="35"/>
      <c r="K64" s="46"/>
      <c r="L64" s="46"/>
    </row>
    <row r="65" spans="1:12" s="3" customFormat="1" ht="15.75">
      <c r="A65" s="35"/>
      <c r="B65" s="35"/>
      <c r="C65" s="35"/>
      <c r="D65" s="36"/>
      <c r="E65" s="35"/>
      <c r="F65" s="35"/>
      <c r="G65" s="35"/>
      <c r="H65" s="36"/>
      <c r="I65" s="36"/>
      <c r="J65" s="35"/>
      <c r="K65" s="46"/>
      <c r="L65" s="46"/>
    </row>
    <row r="66" spans="1:12" s="3" customFormat="1" ht="15.75">
      <c r="A66" s="35"/>
      <c r="B66" s="35"/>
      <c r="C66" s="35"/>
      <c r="D66" s="36"/>
      <c r="E66" s="35"/>
      <c r="F66" s="35"/>
      <c r="G66" s="35"/>
      <c r="H66" s="36"/>
      <c r="I66" s="36"/>
      <c r="J66" s="35"/>
      <c r="K66" s="46"/>
      <c r="L66" s="46"/>
    </row>
    <row r="67" spans="1:12" s="3" customFormat="1" ht="15.75">
      <c r="A67" s="35"/>
      <c r="B67" s="35"/>
      <c r="C67" s="35"/>
      <c r="D67" s="36"/>
      <c r="E67" s="35"/>
      <c r="F67" s="35"/>
      <c r="G67" s="35"/>
      <c r="H67" s="36"/>
      <c r="I67" s="36"/>
      <c r="J67" s="35"/>
      <c r="K67" s="47"/>
      <c r="L67" s="47"/>
    </row>
    <row r="68" spans="1:12" s="3" customFormat="1" ht="15.75">
      <c r="A68" s="35"/>
      <c r="B68" s="35"/>
      <c r="C68" s="35"/>
      <c r="D68" s="36"/>
      <c r="E68" s="35"/>
      <c r="F68" s="35"/>
      <c r="G68" s="35"/>
      <c r="H68" s="36"/>
      <c r="I68" s="36"/>
      <c r="J68" s="35"/>
      <c r="K68" s="48">
        <f>$K$24</f>
        <v>2557779840</v>
      </c>
      <c r="L68" s="47"/>
    </row>
    <row r="69" spans="1:12" s="3" customFormat="1" ht="15.75">
      <c r="A69" s="35"/>
      <c r="B69" s="35"/>
      <c r="C69" s="35"/>
      <c r="D69" s="36"/>
      <c r="E69" s="35"/>
      <c r="F69" s="35"/>
      <c r="G69" s="35"/>
      <c r="H69" s="36"/>
      <c r="I69" s="36"/>
      <c r="J69" s="35"/>
      <c r="K69" s="48">
        <f>$K$39</f>
        <v>2176696480</v>
      </c>
      <c r="L69" s="49"/>
    </row>
    <row r="70" spans="1:12" s="3" customFormat="1" ht="15.75">
      <c r="A70" s="35"/>
      <c r="B70" s="35"/>
      <c r="C70" s="35"/>
      <c r="D70" s="36"/>
      <c r="E70" s="35"/>
      <c r="F70" s="35"/>
      <c r="G70" s="35"/>
      <c r="H70" s="36"/>
      <c r="I70" s="36"/>
      <c r="J70" s="35"/>
      <c r="K70" s="48">
        <f>K68-K69</f>
        <v>381083360</v>
      </c>
      <c r="L70" s="49">
        <f>K70/K68*100%</f>
        <v>0.14898989898989898</v>
      </c>
    </row>
    <row r="71" spans="1:12" s="3" customFormat="1" ht="15.75">
      <c r="A71" s="35"/>
      <c r="B71" s="35"/>
      <c r="C71" s="35"/>
      <c r="D71" s="36"/>
      <c r="E71" s="35"/>
      <c r="F71" s="35"/>
      <c r="G71" s="35"/>
      <c r="H71" s="36"/>
      <c r="I71" s="36"/>
      <c r="J71" s="35"/>
      <c r="K71" s="47"/>
      <c r="L71" s="49">
        <f>K69/K68*100%</f>
        <v>0.85101010101010099</v>
      </c>
    </row>
    <row r="72" spans="1:12" s="3" customFormat="1" ht="15.75">
      <c r="A72" s="35"/>
      <c r="B72" s="37"/>
      <c r="C72" s="35"/>
      <c r="D72" s="36"/>
      <c r="E72" s="35"/>
      <c r="F72" s="35"/>
      <c r="G72" s="35"/>
      <c r="H72" s="36"/>
      <c r="I72" s="36"/>
      <c r="J72" s="35"/>
      <c r="K72" s="35"/>
      <c r="L72" s="35"/>
    </row>
    <row r="73" spans="1:12" s="2" customFormat="1" ht="20.100000000000001" customHeight="1">
      <c r="A73" s="31"/>
      <c r="B73" s="50"/>
      <c r="C73" s="51"/>
      <c r="D73" s="52"/>
      <c r="E73" s="51"/>
      <c r="F73" s="51"/>
      <c r="G73" s="32"/>
      <c r="H73" s="31"/>
      <c r="I73" s="31"/>
      <c r="J73" s="32"/>
      <c r="K73" s="32"/>
      <c r="L73" s="32"/>
    </row>
  </sheetData>
  <sheetProtection selectLockedCells="1" selectUnlockedCells="1"/>
  <mergeCells count="52">
    <mergeCell ref="L18:L19"/>
    <mergeCell ref="A17:A21"/>
    <mergeCell ref="B1:K1"/>
    <mergeCell ref="B2:K2"/>
    <mergeCell ref="B3:K3"/>
    <mergeCell ref="B7:K7"/>
    <mergeCell ref="B8:K8"/>
    <mergeCell ref="I5:K6"/>
    <mergeCell ref="A5:E6"/>
    <mergeCell ref="B9:K9"/>
    <mergeCell ref="F20:F21"/>
    <mergeCell ref="G20:G21"/>
    <mergeCell ref="H20:H21"/>
    <mergeCell ref="I20:I21"/>
    <mergeCell ref="J20:J21"/>
    <mergeCell ref="K20:K21"/>
    <mergeCell ref="L20:L21"/>
    <mergeCell ref="B24:C24"/>
    <mergeCell ref="B25:L25"/>
    <mergeCell ref="B39:C39"/>
    <mergeCell ref="B40:L40"/>
    <mergeCell ref="B17:B21"/>
    <mergeCell ref="D18:D19"/>
    <mergeCell ref="D20:D21"/>
    <mergeCell ref="E18:E19"/>
    <mergeCell ref="E20:E21"/>
    <mergeCell ref="F18:F19"/>
    <mergeCell ref="G18:G19"/>
    <mergeCell ref="H18:H19"/>
    <mergeCell ref="I18:I19"/>
    <mergeCell ref="J18:J19"/>
    <mergeCell ref="K18:K19"/>
    <mergeCell ref="A33:A37"/>
    <mergeCell ref="B33:B37"/>
    <mergeCell ref="D34:D35"/>
    <mergeCell ref="E34:E35"/>
    <mergeCell ref="F34:F35"/>
    <mergeCell ref="L34:L35"/>
    <mergeCell ref="D36:D37"/>
    <mergeCell ref="E36:E37"/>
    <mergeCell ref="F36:F37"/>
    <mergeCell ref="G36:G37"/>
    <mergeCell ref="G34:G35"/>
    <mergeCell ref="H34:H35"/>
    <mergeCell ref="I34:I35"/>
    <mergeCell ref="J34:J35"/>
    <mergeCell ref="K34:K35"/>
    <mergeCell ref="H36:H37"/>
    <mergeCell ref="I36:I37"/>
    <mergeCell ref="J36:J37"/>
    <mergeCell ref="K36:K37"/>
    <mergeCell ref="L36:L37"/>
  </mergeCells>
  <printOptions horizontalCentered="1" verticalCentered="1"/>
  <pageMargins left="0.27" right="0.25" top="0.18" bottom="0" header="0.25" footer="0"/>
  <pageSetup paperSize="9" scale="90" orientation="landscape" r:id="rId1"/>
  <headerFooter>
    <oddFooter xml:space="preserve">&amp;R&amp;".VnTime,Regular"&amp;14&amp;P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TCĐT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vothuyvuongthao</dc:creator>
  <cp:lastModifiedBy>admin</cp:lastModifiedBy>
  <cp:lastPrinted>2022-11-02T07:02:35Z</cp:lastPrinted>
  <dcterms:created xsi:type="dcterms:W3CDTF">2016-12-01T01:46:00Z</dcterms:created>
  <dcterms:modified xsi:type="dcterms:W3CDTF">2022-11-02T07:07:37Z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1033-11.2.0.9431</vt:lpwstr>
  </property>
</Properties>
</file>