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HU MUC PHONG\CAI CACH HANH CHINH\Nam 2022\DON GIAN\"/>
    </mc:Choice>
  </mc:AlternateContent>
  <bookViews>
    <workbookView xWindow="0" yWindow="0" windowWidth="15912" windowHeight="8472"/>
  </bookViews>
  <sheets>
    <sheet name="TÍNH TOÁN CHI PHÍ" sheetId="3" r:id="rId1"/>
  </sheets>
  <calcPr calcId="152511"/>
</workbook>
</file>

<file path=xl/calcChain.xml><?xml version="1.0" encoding="utf-8"?>
<calcChain xmlns="http://schemas.openxmlformats.org/spreadsheetml/2006/main">
  <c r="G30" i="3" l="1"/>
  <c r="F30" i="3"/>
  <c r="J29" i="3"/>
  <c r="K29" i="3" s="1"/>
  <c r="J28" i="3"/>
  <c r="K28" i="3" s="1"/>
  <c r="J27" i="3"/>
  <c r="K27" i="3" s="1"/>
  <c r="J26" i="3"/>
  <c r="K26" i="3" s="1"/>
  <c r="J25" i="3"/>
  <c r="K25" i="3" s="1"/>
  <c r="J24" i="3"/>
  <c r="K24" i="3" s="1"/>
  <c r="J23" i="3"/>
  <c r="K23" i="3" s="1"/>
  <c r="J22" i="3"/>
  <c r="J30" i="3" s="1"/>
  <c r="G16" i="3"/>
  <c r="F16" i="3"/>
  <c r="J15" i="3"/>
  <c r="K15" i="3" s="1"/>
  <c r="J14" i="3"/>
  <c r="K14" i="3" s="1"/>
  <c r="J13" i="3"/>
  <c r="K13" i="3" s="1"/>
  <c r="J12" i="3"/>
  <c r="K12" i="3" s="1"/>
  <c r="J11" i="3"/>
  <c r="K11" i="3" s="1"/>
  <c r="J10" i="3"/>
  <c r="K10" i="3" s="1"/>
  <c r="J9" i="3"/>
  <c r="K9" i="3" s="1"/>
  <c r="K8" i="3"/>
  <c r="J8" i="3"/>
  <c r="J16" i="3" s="1"/>
  <c r="K16" i="3" l="1"/>
  <c r="K54" i="3" s="1"/>
  <c r="K56" i="3" s="1"/>
  <c r="L56" i="3" s="1"/>
  <c r="K22" i="3"/>
  <c r="K30" i="3" s="1"/>
  <c r="K55" i="3" s="1"/>
  <c r="L57" i="3" s="1"/>
</calcChain>
</file>

<file path=xl/sharedStrings.xml><?xml version="1.0" encoding="utf-8"?>
<sst xmlns="http://schemas.openxmlformats.org/spreadsheetml/2006/main" count="70" uniqueCount="37">
  <si>
    <t xml:space="preserve">     UBND TỈNH TÂY NINH</t>
  </si>
  <si>
    <t>Biểu mẫu 03/SCM-KSTT</t>
  </si>
  <si>
    <t>CHI PHÍ TUÂN THỦ THỦ TỤC HÀNH CHÍNH</t>
  </si>
  <si>
    <t>TÊN THỦ TỤC HÀNH CHÍNH: QUYẾT ĐỊNH XỬ LÝ TÀI SẢN PHỤC VỤ HOẠT ĐỘNG CỦA DỰ ÁN KHI DỰ ÁN KẾT THÚC (THUỘC THẨM QUYỀN CHỦ TỊCH UỶ BAN NHÂN DÂN TỈNH)</t>
  </si>
  <si>
    <t>I.</t>
  </si>
  <si>
    <t xml:space="preserve">CHI PHÍ THỰC HIỆN TTHC HIỆN TẠI </t>
  </si>
  <si>
    <t>STT</t>
  </si>
  <si>
    <t>Các công việc 
khi thực hiện TTHC</t>
  </si>
  <si>
    <t>Các hoạt động/ cách thức thực hiện cụ thể</t>
  </si>
  <si>
    <r>
      <t xml:space="preserve">Thời gian thực hiện </t>
    </r>
    <r>
      <rPr>
        <sz val="12"/>
        <rFont val="Times New Roman"/>
        <charset val="134"/>
      </rPr>
      <t>(giờ)</t>
    </r>
  </si>
  <si>
    <r>
      <t>Mức TNBQ/ 01 giờ làm việc</t>
    </r>
    <r>
      <rPr>
        <sz val="12"/>
        <rFont val="Times New Roman"/>
        <charset val="134"/>
      </rPr>
      <t xml:space="preserve"> (đồng)</t>
    </r>
  </si>
  <si>
    <r>
      <t xml:space="preserve">Mức chi phí thuê tư vấn, dịch vụ </t>
    </r>
    <r>
      <rPr>
        <sz val="12"/>
        <rFont val="Times New Roman"/>
        <charset val="134"/>
      </rPr>
      <t>(đồng)</t>
    </r>
  </si>
  <si>
    <r>
      <t xml:space="preserve">Mức phí, lệ phí, chi phí khác </t>
    </r>
    <r>
      <rPr>
        <sz val="12"/>
        <rFont val="Times New Roman"/>
        <charset val="134"/>
      </rPr>
      <t>(đồng)</t>
    </r>
  </si>
  <si>
    <t>Số lần thực hiện/ 01 năm</t>
  </si>
  <si>
    <t>Số lượng đối tượng tuân thủ/01 năm</t>
  </si>
  <si>
    <r>
      <t xml:space="preserve">Chi phí thực hiện TTHC </t>
    </r>
    <r>
      <rPr>
        <sz val="12"/>
        <rFont val="Times New Roman"/>
        <charset val="134"/>
      </rPr>
      <t>(đồng)</t>
    </r>
  </si>
  <si>
    <r>
      <t xml:space="preserve">Tổng chi phí thực hiện TTHC/
01 năm </t>
    </r>
    <r>
      <rPr>
        <sz val="12"/>
        <rFont val="Times New Roman"/>
        <charset val="134"/>
      </rPr>
      <t>(đồng)</t>
    </r>
  </si>
  <si>
    <t>Ghi chú</t>
  </si>
  <si>
    <t>Chuẩn bị hồ sơ</t>
  </si>
  <si>
    <t>Văn bản đề nghị xử lý tài sản của cơ quan chủ quản dự án</t>
  </si>
  <si>
    <t>Cá nhân, tổ chức tự chuẩn bị</t>
  </si>
  <si>
    <t>Báo cáo của Ban quản lý dự án</t>
  </si>
  <si>
    <t>Biên bản kiểm kê tài sản</t>
  </si>
  <si>
    <t>Văn kiện dự án</t>
  </si>
  <si>
    <t>Các hồ sơ, tài liệu liên quan đến việc xử lý tài sản</t>
  </si>
  <si>
    <t>Nộp hồ sơ</t>
  </si>
  <si>
    <t>Thời gian đi nộp hồ sơ</t>
  </si>
  <si>
    <t>Nộp phí, lệ phí, chi phí khác</t>
  </si>
  <si>
    <t>Thời gian nộp lệ phí</t>
  </si>
  <si>
    <t>Nhận kết quả</t>
  </si>
  <si>
    <t>Thời gian đi nhận kết quả</t>
  </si>
  <si>
    <t>TỔNG</t>
  </si>
  <si>
    <t>II.</t>
  </si>
  <si>
    <t>CHI PHÍ  THỰC HIỆN TTHC SAU ĐƠN GIẢN HÓA HOẶC DỰ KIẾN SỬA ĐỔI, BỔ SUNG</t>
  </si>
  <si>
    <t>Quy định biên bản dùng chung</t>
  </si>
  <si>
    <t>III.</t>
  </si>
  <si>
    <t xml:space="preserve">SO SÁNH CHI PHÍ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</si>
</sst>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0.0"/>
    <numFmt numFmtId="169" formatCode="0.0;[Red]0.0"/>
    <numFmt numFmtId="170" formatCode="0.0%"/>
  </numFmts>
  <fonts count="7">
    <font>
      <sz val="11"/>
      <color theme="1"/>
      <name val="Calibri"/>
      <charset val="134"/>
    </font>
    <font>
      <sz val="12"/>
      <name val="Times New Roman"/>
      <charset val="134"/>
    </font>
    <font>
      <sz val="10"/>
      <name val="Tahoma"/>
      <charset val="134"/>
    </font>
    <font>
      <b/>
      <sz val="13"/>
      <name val="Times New Roman"/>
      <charset val="134"/>
    </font>
    <font>
      <b/>
      <sz val="12"/>
      <name val="Times New Roman"/>
      <charset val="134"/>
    </font>
    <font>
      <b/>
      <sz val="14"/>
      <name val="Times New Roman"/>
      <charset val="134"/>
    </font>
    <font>
      <b/>
      <i/>
      <sz val="13"/>
      <name val="Times New Roman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168" fontId="2" fillId="0" borderId="0" xfId="0" applyNumberFormat="1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8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vertical="center" wrapText="1"/>
      <protection locked="0"/>
    </xf>
    <xf numFmtId="169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" xfId="0" applyNumberFormat="1" applyFont="1" applyFill="1" applyBorder="1" applyAlignment="1" applyProtection="1">
      <alignment horizontal="center" vertical="center"/>
      <protection locked="0"/>
    </xf>
    <xf numFmtId="3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169" fontId="1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169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168" fontId="1" fillId="0" borderId="0" xfId="0" applyNumberFormat="1" applyFont="1" applyFill="1" applyAlignment="1" applyProtection="1">
      <alignment horizontal="center" vertical="center"/>
      <protection locked="0"/>
    </xf>
    <xf numFmtId="3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3" fontId="4" fillId="0" borderId="0" xfId="0" applyNumberFormat="1" applyFont="1" applyFill="1" applyAlignment="1" applyProtection="1">
      <alignment vertical="center"/>
      <protection locked="0"/>
    </xf>
    <xf numFmtId="3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top" wrapText="1"/>
      <protection locked="0"/>
    </xf>
    <xf numFmtId="168" fontId="4" fillId="0" borderId="2" xfId="0" applyNumberFormat="1" applyFont="1" applyFill="1" applyBorder="1" applyAlignment="1" applyProtection="1">
      <alignment horizontal="center" vertical="center" wrapText="1"/>
    </xf>
    <xf numFmtId="168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3" fontId="4" fillId="0" borderId="9" xfId="0" applyNumberFormat="1" applyFont="1" applyFill="1" applyBorder="1" applyAlignment="1" applyProtection="1">
      <alignment horizontal="center" vertical="center" wrapText="1"/>
    </xf>
    <xf numFmtId="3" fontId="4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0" xfId="0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3" fontId="1" fillId="0" borderId="0" xfId="0" applyNumberFormat="1" applyFont="1" applyFill="1" applyAlignment="1" applyProtection="1">
      <alignment horizontal="center"/>
    </xf>
    <xf numFmtId="170" fontId="1" fillId="0" borderId="0" xfId="0" applyNumberFormat="1" applyFont="1" applyFill="1" applyProtection="1"/>
    <xf numFmtId="0" fontId="3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en-US" sz="1400" b="0" i="0" u="none" strike="noStrike" kern="1200" baseline="0">
                <a:solidFill>
                  <a:srgbClr val="000000"/>
                </a:solidFill>
                <a:latin typeface="Times New Roman" panose="02020603050405020304" pitchFamily="18" charset="0"/>
                <a:ea typeface="Arial" panose="020B0604020202020204"/>
                <a:cs typeface="Times New Roman" panose="02020603050405020304" pitchFamily="18" charset="0"/>
              </a:defRPr>
            </a:pPr>
            <a:r>
              <a:rPr lang="vi-VN" sz="1400" b="1"/>
              <a:t>Chi phí tuân thủ TTHC hiện tại </a:t>
            </a:r>
            <a:r>
              <a:rPr lang="en-US" sz="1400" b="1"/>
              <a:t>hoặc dự kiến ban hành mới và sau đơn giản hóa hoặc dự kiến sửa đổi, bổ sung</a:t>
            </a:r>
          </a:p>
        </c:rich>
      </c:tx>
      <c:layout>
        <c:manualLayout>
          <c:xMode val="edge"/>
          <c:yMode val="edge"/>
          <c:x val="0.141686442268744"/>
          <c:y val="1.544582876507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968632371392699"/>
          <c:y val="0.17037078117954599"/>
          <c:w val="0.688833124215809"/>
          <c:h val="0.65185342364347898"/>
        </c:manualLayout>
      </c:layout>
      <c:barChart>
        <c:barDir val="col"/>
        <c:grouping val="clustered"/>
        <c:varyColors val="0"/>
        <c:ser>
          <c:idx val="0"/>
          <c:order val="0"/>
          <c:tx>
            <c:v>Chi phí hiện tại</c:v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Lbls>
            <c:spPr>
              <a:noFill/>
              <a:ln w="25400">
                <a:solidFill>
                  <a:schemeClr val="bg1"/>
                </a:solidFill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200" b="0" i="0" u="none" strike="noStrike" kern="1200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" panose="020B0604020202020204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'TÍNH TOÁN CHI PHÍ'!$K$16</c:f>
              <c:numCache>
                <c:formatCode>#,##0</c:formatCode>
                <c:ptCount val="1"/>
                <c:pt idx="0">
                  <c:v>484428</c:v>
                </c:pt>
              </c:numCache>
            </c:numRef>
          </c:val>
        </c:ser>
        <c:ser>
          <c:idx val="1"/>
          <c:order val="1"/>
          <c:tx>
            <c:v>Chi phí sau ĐGH</c:v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25400">
                <a:noFill/>
              </a:ln>
            </c:spPr>
          </c:dPt>
          <c:dLbls>
            <c:spPr>
              <a:noFill/>
              <a:ln w="25400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200" b="0" i="0" u="none" strike="noStrike" kern="1200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" panose="020B0604020202020204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'TÍNH TOÁN CHI PHÍ'!$K$30</c:f>
              <c:numCache>
                <c:formatCode>#,##0</c:formatCode>
                <c:ptCount val="1"/>
                <c:pt idx="0">
                  <c:v>444059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9707280"/>
        <c:axId val="1719716528"/>
      </c:barChart>
      <c:catAx>
        <c:axId val="1719707280"/>
        <c:scaling>
          <c:orientation val="minMax"/>
        </c:scaling>
        <c:delete val="1"/>
        <c:axPos val="b"/>
        <c:majorTickMark val="out"/>
        <c:minorTickMark val="none"/>
        <c:tickLblPos val="nextTo"/>
        <c:crossAx val="1719716528"/>
        <c:crosses val="autoZero"/>
        <c:auto val="1"/>
        <c:lblAlgn val="ctr"/>
        <c:lblOffset val="100"/>
        <c:noMultiLvlLbl val="0"/>
      </c:catAx>
      <c:valAx>
        <c:axId val="171971652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olid"/>
              <a:round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rgbClr val="000000"/>
                </a:solidFill>
                <a:latin typeface="Times New Roman" panose="02020603050405020304" pitchFamily="18" charset="0"/>
                <a:ea typeface="Arial" panose="020B0604020202020204"/>
                <a:cs typeface="Times New Roman" panose="02020603050405020304" pitchFamily="18" charset="0"/>
              </a:defRPr>
            </a:pPr>
            <a:endParaRPr lang="en-US"/>
          </a:p>
        </c:txPr>
        <c:crossAx val="171970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192542902024301"/>
          <c:y val="0.86913797800591397"/>
          <c:w val="0.63916458372439999"/>
          <c:h val="7.901259178045780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rgbClr val="000000"/>
              </a:solidFill>
              <a:latin typeface="Times New Roman" panose="02020603050405020304" pitchFamily="18" charset="0"/>
              <a:ea typeface="Arial" panose="020B0604020202020204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</c:spPr>
  <c:txPr>
    <a:bodyPr/>
    <a:lstStyle/>
    <a:p>
      <a:pPr>
        <a:defRPr lang="en-US" sz="12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 panose="020B0604020202020204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en-US" sz="96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r>
              <a:rPr lang="vi-VN" sz="1400" b="1">
                <a:latin typeface="+mj-lt"/>
              </a:rPr>
              <a:t>Chi phí tuân thủ TTHC còn lại (màu </a:t>
            </a:r>
            <a:r>
              <a:rPr lang="en-US" sz="1400" b="1">
                <a:latin typeface="+mj-lt"/>
              </a:rPr>
              <a:t>đỏ</a:t>
            </a:r>
            <a:r>
              <a:rPr lang="vi-VN" sz="1400" b="1">
                <a:latin typeface="+mj-lt"/>
              </a:rPr>
              <a:t>) và Chi phí tuân thủ TTHC cắt giảm được (màu xanh) sau đơn giản hóa</a:t>
            </a:r>
            <a:r>
              <a:rPr lang="en-US" sz="1400" b="1">
                <a:latin typeface="+mj-lt"/>
              </a:rPr>
              <a:t> hoặc dự kiến sửa đổi, bổ sung</a:t>
            </a:r>
            <a:endParaRPr lang="vi-VN" sz="1400" b="1">
              <a:latin typeface="+mj-lt"/>
            </a:endParaRPr>
          </a:p>
        </c:rich>
      </c:tx>
      <c:layout>
        <c:manualLayout>
          <c:xMode val="edge"/>
          <c:yMode val="edge"/>
          <c:x val="0.12581616758382"/>
          <c:y val="6.052584257417650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2747804265997499"/>
          <c:y val="0.33333450007875498"/>
          <c:w val="0.34504391468005002"/>
          <c:h val="0.390682371060047"/>
        </c:manualLayout>
      </c:layout>
      <c:pie3DChart>
        <c:varyColors val="1"/>
        <c:ser>
          <c:idx val="0"/>
          <c:order val="0"/>
          <c:tx>
            <c:strRef>
              <c:f>'TÍNH TOÁN CHI PHÍ'!$L$56:$L$57</c:f>
              <c:strCache>
                <c:ptCount val="2"/>
                <c:pt idx="0">
                  <c:v>8,3%</c:v>
                </c:pt>
                <c:pt idx="1">
                  <c:v>91,7%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0%" sourceLinked="0"/>
            <c:spPr>
              <a:noFill/>
              <a:ln w="25400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050" b="0" i="1" u="none" strike="noStrike" kern="1200" baseline="0">
                    <a:solidFill>
                      <a:srgbClr val="000000"/>
                    </a:solidFill>
                    <a:latin typeface="Arial" panose="020B0604020202020204"/>
                    <a:ea typeface="Arial" panose="020B0604020202020204"/>
                    <a:cs typeface="Arial" panose="020B0604020202020204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'TÍNH TOÁN CHI PHÍ'!$L$56:$L$57</c:f>
              <c:numCache>
                <c:formatCode>0.0%</c:formatCode>
                <c:ptCount val="2"/>
                <c:pt idx="0">
                  <c:v>8.3333333333333329E-2</c:v>
                </c:pt>
                <c:pt idx="1">
                  <c:v>0.91666666666666663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</c:spPr>
  <c:txPr>
    <a:bodyPr/>
    <a:lstStyle/>
    <a:p>
      <a:pPr>
        <a:defRPr lang="en-US" sz="80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42</xdr:row>
      <xdr:rowOff>28575</xdr:rowOff>
    </xdr:from>
    <xdr:to>
      <xdr:col>11</xdr:col>
      <xdr:colOff>76200</xdr:colOff>
      <xdr:row>60</xdr:row>
      <xdr:rowOff>95250</xdr:rowOff>
    </xdr:to>
    <xdr:graphicFrame macro="">
      <xdr:nvGraphicFramePr>
        <xdr:cNvPr id="3770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600075</xdr:colOff>
      <xdr:row>61</xdr:row>
      <xdr:rowOff>152400</xdr:rowOff>
    </xdr:from>
    <xdr:to>
      <xdr:col>11</xdr:col>
      <xdr:colOff>0</xdr:colOff>
      <xdr:row>70</xdr:row>
      <xdr:rowOff>85725</xdr:rowOff>
    </xdr:to>
    <xdr:graphicFrame macro="">
      <xdr:nvGraphicFramePr>
        <xdr:cNvPr id="3771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1117600</xdr:colOff>
      <xdr:row>0</xdr:row>
      <xdr:rowOff>225425</xdr:rowOff>
    </xdr:from>
    <xdr:to>
      <xdr:col>2</xdr:col>
      <xdr:colOff>488950</xdr:colOff>
      <xdr:row>0</xdr:row>
      <xdr:rowOff>228600</xdr:rowOff>
    </xdr:to>
    <xdr:cxnSp macro="">
      <xdr:nvCxnSpPr>
        <xdr:cNvPr id="2" name="Straight Connector 1"/>
        <xdr:cNvCxnSpPr/>
      </xdr:nvCxnSpPr>
      <xdr:spPr>
        <a:xfrm flipV="1">
          <a:off x="1574800" y="225425"/>
          <a:ext cx="1209675" cy="31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59"/>
  <sheetViews>
    <sheetView tabSelected="1" zoomScaleSheetLayoutView="90" workbookViewId="0">
      <selection activeCell="L60" sqref="L60"/>
    </sheetView>
  </sheetViews>
  <sheetFormatPr defaultColWidth="9.109375" defaultRowHeight="20.100000000000001" customHeight="1"/>
  <cols>
    <col min="1" max="1" width="6.88671875" style="3" customWidth="1"/>
    <col min="2" max="2" width="27.5546875" style="4" customWidth="1"/>
    <col min="3" max="3" width="20.33203125" style="4" customWidth="1"/>
    <col min="4" max="4" width="7.44140625" style="5" customWidth="1"/>
    <col min="5" max="5" width="8.109375" style="6" customWidth="1"/>
    <col min="6" max="6" width="9" style="3" customWidth="1"/>
    <col min="7" max="7" width="10.44140625" style="3" customWidth="1"/>
    <col min="8" max="8" width="7.44140625" style="3" customWidth="1"/>
    <col min="9" max="9" width="8" style="3" customWidth="1"/>
    <col min="10" max="10" width="11.33203125" style="3" customWidth="1"/>
    <col min="11" max="11" width="13.33203125" style="3" customWidth="1"/>
    <col min="12" max="12" width="12" style="4" customWidth="1"/>
    <col min="13" max="16384" width="9.109375" style="7"/>
  </cols>
  <sheetData>
    <row r="1" spans="1:16" ht="27" customHeight="1">
      <c r="B1" s="55" t="s">
        <v>0</v>
      </c>
      <c r="C1" s="55"/>
      <c r="I1" s="56" t="s">
        <v>1</v>
      </c>
      <c r="J1" s="56"/>
      <c r="K1" s="56"/>
      <c r="L1" s="42"/>
    </row>
    <row r="2" spans="1:16" ht="16.5" customHeight="1">
      <c r="B2" s="57" t="s">
        <v>2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6" s="1" customFormat="1" ht="40.5" customHeight="1">
      <c r="A3" s="8"/>
      <c r="B3" s="58" t="s">
        <v>3</v>
      </c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6" s="1" customFormat="1" ht="20.100000000000001" customHeight="1">
      <c r="A4" s="8" t="s">
        <v>4</v>
      </c>
      <c r="B4" s="59" t="s">
        <v>5</v>
      </c>
      <c r="C4" s="59"/>
      <c r="D4" s="59"/>
      <c r="E4" s="59"/>
      <c r="F4" s="59"/>
      <c r="G4" s="59"/>
      <c r="H4" s="59"/>
      <c r="I4" s="59"/>
      <c r="J4" s="59"/>
      <c r="K4" s="59"/>
      <c r="L4" s="31"/>
      <c r="P4" s="7"/>
    </row>
    <row r="5" spans="1:16" s="1" customFormat="1" ht="12" customHeight="1">
      <c r="A5" s="8"/>
      <c r="B5" s="9"/>
      <c r="C5" s="9"/>
      <c r="D5" s="8"/>
      <c r="E5" s="8"/>
      <c r="F5" s="8"/>
      <c r="G5" s="8"/>
      <c r="H5" s="8"/>
      <c r="I5" s="8"/>
      <c r="J5" s="8"/>
      <c r="K5" s="8"/>
      <c r="L5" s="31"/>
      <c r="P5" s="7"/>
    </row>
    <row r="6" spans="1:16" s="1" customFormat="1" ht="123" customHeight="1">
      <c r="A6" s="10" t="s">
        <v>6</v>
      </c>
      <c r="B6" s="11" t="s">
        <v>7</v>
      </c>
      <c r="C6" s="11" t="s">
        <v>8</v>
      </c>
      <c r="D6" s="12" t="s">
        <v>9</v>
      </c>
      <c r="E6" s="13" t="s">
        <v>10</v>
      </c>
      <c r="F6" s="14" t="s">
        <v>11</v>
      </c>
      <c r="G6" s="12" t="s">
        <v>12</v>
      </c>
      <c r="H6" s="12" t="s">
        <v>13</v>
      </c>
      <c r="I6" s="12" t="s">
        <v>14</v>
      </c>
      <c r="J6" s="43" t="s">
        <v>15</v>
      </c>
      <c r="K6" s="43" t="s">
        <v>16</v>
      </c>
      <c r="L6" s="44" t="s">
        <v>17</v>
      </c>
      <c r="P6" s="7"/>
    </row>
    <row r="7" spans="1:16" s="1" customFormat="1" ht="18" customHeight="1">
      <c r="A7" s="15">
        <v>1</v>
      </c>
      <c r="B7" s="16" t="s">
        <v>18</v>
      </c>
      <c r="C7" s="17"/>
      <c r="D7" s="18"/>
      <c r="E7" s="19"/>
      <c r="F7" s="20"/>
      <c r="G7" s="20"/>
      <c r="H7" s="20"/>
      <c r="I7" s="20"/>
      <c r="J7" s="45"/>
      <c r="K7" s="45"/>
      <c r="L7" s="46"/>
      <c r="P7" s="7"/>
    </row>
    <row r="8" spans="1:16" s="1" customFormat="1" ht="31.2">
      <c r="A8" s="21">
        <v>1.1000000000000001</v>
      </c>
      <c r="B8" s="17" t="s">
        <v>19</v>
      </c>
      <c r="C8" s="17" t="s">
        <v>20</v>
      </c>
      <c r="D8" s="22">
        <v>1</v>
      </c>
      <c r="E8" s="19">
        <v>40369</v>
      </c>
      <c r="F8" s="20">
        <v>0</v>
      </c>
      <c r="G8" s="20">
        <v>0</v>
      </c>
      <c r="H8" s="20">
        <v>1</v>
      </c>
      <c r="I8" s="20">
        <v>1</v>
      </c>
      <c r="J8" s="45">
        <f>F8+G8+(D8*E8)</f>
        <v>40369</v>
      </c>
      <c r="K8" s="45">
        <f t="shared" ref="K8:K15" si="0">J8*I8*H8</f>
        <v>40369</v>
      </c>
      <c r="L8" s="46"/>
      <c r="P8" s="7"/>
    </row>
    <row r="9" spans="1:16" s="1" customFormat="1" ht="31.2">
      <c r="A9" s="21">
        <v>1.2</v>
      </c>
      <c r="B9" s="17" t="s">
        <v>21</v>
      </c>
      <c r="C9" s="17" t="s">
        <v>20</v>
      </c>
      <c r="D9" s="22">
        <v>2</v>
      </c>
      <c r="E9" s="19">
        <v>40369</v>
      </c>
      <c r="F9" s="20">
        <v>0</v>
      </c>
      <c r="G9" s="20">
        <v>0</v>
      </c>
      <c r="H9" s="20">
        <v>1</v>
      </c>
      <c r="I9" s="20">
        <v>1</v>
      </c>
      <c r="J9" s="45">
        <f>F9+G9+(D9*E9)</f>
        <v>80738</v>
      </c>
      <c r="K9" s="45">
        <f t="shared" si="0"/>
        <v>80738</v>
      </c>
      <c r="L9" s="46"/>
      <c r="P9" s="7"/>
    </row>
    <row r="10" spans="1:16" s="1" customFormat="1" ht="31.2">
      <c r="A10" s="21">
        <v>1.3</v>
      </c>
      <c r="B10" s="17" t="s">
        <v>22</v>
      </c>
      <c r="C10" s="17" t="s">
        <v>20</v>
      </c>
      <c r="D10" s="22">
        <v>3</v>
      </c>
      <c r="E10" s="19">
        <v>40369</v>
      </c>
      <c r="F10" s="20">
        <v>0</v>
      </c>
      <c r="G10" s="20">
        <v>0</v>
      </c>
      <c r="H10" s="20">
        <v>1</v>
      </c>
      <c r="I10" s="20">
        <v>1</v>
      </c>
      <c r="J10" s="45">
        <f>F10+G10+(D10*E10)</f>
        <v>121107</v>
      </c>
      <c r="K10" s="45">
        <f t="shared" si="0"/>
        <v>121107</v>
      </c>
      <c r="L10" s="46"/>
      <c r="P10" s="7"/>
    </row>
    <row r="11" spans="1:16" s="1" customFormat="1" ht="31.2">
      <c r="A11" s="21">
        <v>1.4</v>
      </c>
      <c r="B11" s="17" t="s">
        <v>23</v>
      </c>
      <c r="C11" s="17" t="s">
        <v>20</v>
      </c>
      <c r="D11" s="22">
        <v>2</v>
      </c>
      <c r="E11" s="19">
        <v>40369</v>
      </c>
      <c r="F11" s="20">
        <v>0</v>
      </c>
      <c r="G11" s="20">
        <v>0</v>
      </c>
      <c r="H11" s="20">
        <v>1</v>
      </c>
      <c r="I11" s="20">
        <v>1</v>
      </c>
      <c r="J11" s="45">
        <f>F11+G11+(D11*E11)</f>
        <v>80738</v>
      </c>
      <c r="K11" s="45">
        <f t="shared" si="0"/>
        <v>80738</v>
      </c>
      <c r="L11" s="46"/>
      <c r="P11" s="7"/>
    </row>
    <row r="12" spans="1:16" s="1" customFormat="1" ht="31.2">
      <c r="A12" s="21">
        <v>1.5</v>
      </c>
      <c r="B12" s="17" t="s">
        <v>24</v>
      </c>
      <c r="C12" s="17" t="s">
        <v>20</v>
      </c>
      <c r="D12" s="22">
        <v>2</v>
      </c>
      <c r="E12" s="19">
        <v>40369</v>
      </c>
      <c r="F12" s="20">
        <v>0</v>
      </c>
      <c r="G12" s="20">
        <v>0</v>
      </c>
      <c r="H12" s="20">
        <v>1</v>
      </c>
      <c r="I12" s="20">
        <v>1</v>
      </c>
      <c r="J12" s="45">
        <f>F12+G12+(D12*E12)</f>
        <v>80738</v>
      </c>
      <c r="K12" s="45">
        <f t="shared" si="0"/>
        <v>80738</v>
      </c>
      <c r="L12" s="46"/>
      <c r="P12" s="7"/>
    </row>
    <row r="13" spans="1:16" s="1" customFormat="1" ht="31.2">
      <c r="A13" s="15">
        <v>2</v>
      </c>
      <c r="B13" s="16" t="s">
        <v>25</v>
      </c>
      <c r="C13" s="17" t="s">
        <v>26</v>
      </c>
      <c r="D13" s="22">
        <v>1</v>
      </c>
      <c r="E13" s="19">
        <v>40369</v>
      </c>
      <c r="F13" s="20">
        <v>0</v>
      </c>
      <c r="G13" s="20">
        <v>0</v>
      </c>
      <c r="H13" s="20">
        <v>1</v>
      </c>
      <c r="I13" s="20">
        <v>1</v>
      </c>
      <c r="J13" s="45">
        <f>G13+F13+(D13*E13)</f>
        <v>40369</v>
      </c>
      <c r="K13" s="45">
        <f t="shared" si="0"/>
        <v>40369</v>
      </c>
      <c r="L13" s="46"/>
    </row>
    <row r="14" spans="1:16" s="1" customFormat="1" ht="15.6">
      <c r="A14" s="15">
        <v>3</v>
      </c>
      <c r="B14" s="16" t="s">
        <v>27</v>
      </c>
      <c r="C14" s="17" t="s">
        <v>28</v>
      </c>
      <c r="D14" s="22">
        <v>0</v>
      </c>
      <c r="E14" s="19">
        <v>0</v>
      </c>
      <c r="F14" s="20">
        <v>0</v>
      </c>
      <c r="G14" s="20">
        <v>0</v>
      </c>
      <c r="H14" s="20">
        <v>0</v>
      </c>
      <c r="I14" s="20">
        <v>0</v>
      </c>
      <c r="J14" s="45">
        <f>G14+F14+(D14*E14)</f>
        <v>0</v>
      </c>
      <c r="K14" s="45">
        <f t="shared" si="0"/>
        <v>0</v>
      </c>
      <c r="L14" s="46"/>
    </row>
    <row r="15" spans="1:16" s="1" customFormat="1" ht="35.25" customHeight="1">
      <c r="A15" s="15">
        <v>4</v>
      </c>
      <c r="B15" s="16" t="s">
        <v>29</v>
      </c>
      <c r="C15" s="17" t="s">
        <v>30</v>
      </c>
      <c r="D15" s="22">
        <v>1</v>
      </c>
      <c r="E15" s="19">
        <v>40369</v>
      </c>
      <c r="F15" s="20">
        <v>0</v>
      </c>
      <c r="G15" s="20">
        <v>0</v>
      </c>
      <c r="H15" s="20">
        <v>1</v>
      </c>
      <c r="I15" s="20">
        <v>1</v>
      </c>
      <c r="J15" s="45">
        <f>G15+F15+(D15*E15)</f>
        <v>40369</v>
      </c>
      <c r="K15" s="45">
        <f t="shared" si="0"/>
        <v>40369</v>
      </c>
      <c r="L15" s="46"/>
    </row>
    <row r="16" spans="1:16" s="1" customFormat="1" ht="20.100000000000001" customHeight="1">
      <c r="A16" s="23"/>
      <c r="B16" s="60" t="s">
        <v>31</v>
      </c>
      <c r="C16" s="61"/>
      <c r="D16" s="24"/>
      <c r="E16" s="25"/>
      <c r="F16" s="25">
        <f>SUM(F7:F15)</f>
        <v>0</v>
      </c>
      <c r="G16" s="25">
        <f>SUM(G7:G15)</f>
        <v>0</v>
      </c>
      <c r="H16" s="25"/>
      <c r="I16" s="25"/>
      <c r="J16" s="47">
        <f>SUM(J7:J15)</f>
        <v>484428</v>
      </c>
      <c r="K16" s="47">
        <f>SUM(K7:K15)</f>
        <v>484428</v>
      </c>
      <c r="L16" s="48"/>
    </row>
    <row r="17" spans="1:12" s="1" customFormat="1" ht="20.100000000000001" customHeight="1">
      <c r="A17" s="26"/>
      <c r="B17" s="27"/>
      <c r="C17" s="27"/>
      <c r="D17" s="28"/>
      <c r="E17" s="29"/>
      <c r="F17" s="29"/>
      <c r="G17" s="29"/>
      <c r="H17" s="29"/>
      <c r="I17" s="29"/>
      <c r="J17" s="49"/>
      <c r="K17" s="49"/>
      <c r="L17" s="50"/>
    </row>
    <row r="18" spans="1:12" s="1" customFormat="1" ht="27.75" customHeight="1">
      <c r="A18" s="8" t="s">
        <v>32</v>
      </c>
      <c r="B18" s="59" t="s">
        <v>33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</row>
    <row r="19" spans="1:12" s="1" customFormat="1" ht="20.100000000000001" customHeight="1">
      <c r="A19" s="30"/>
      <c r="B19" s="31"/>
      <c r="C19" s="31"/>
      <c r="D19" s="32"/>
      <c r="E19" s="33"/>
      <c r="F19" s="30"/>
      <c r="G19" s="30"/>
      <c r="H19" s="30"/>
      <c r="I19" s="30"/>
      <c r="J19" s="30"/>
      <c r="K19" s="30"/>
      <c r="L19" s="31"/>
    </row>
    <row r="20" spans="1:12" s="1" customFormat="1" ht="109.2">
      <c r="A20" s="10" t="s">
        <v>6</v>
      </c>
      <c r="B20" s="11" t="s">
        <v>7</v>
      </c>
      <c r="C20" s="11" t="s">
        <v>8</v>
      </c>
      <c r="D20" s="12" t="s">
        <v>9</v>
      </c>
      <c r="E20" s="13" t="s">
        <v>10</v>
      </c>
      <c r="F20" s="14" t="s">
        <v>11</v>
      </c>
      <c r="G20" s="12" t="s">
        <v>12</v>
      </c>
      <c r="H20" s="12" t="s">
        <v>13</v>
      </c>
      <c r="I20" s="12" t="s">
        <v>14</v>
      </c>
      <c r="J20" s="12" t="s">
        <v>15</v>
      </c>
      <c r="K20" s="12" t="s">
        <v>16</v>
      </c>
      <c r="L20" s="44" t="s">
        <v>17</v>
      </c>
    </row>
    <row r="21" spans="1:12" s="1" customFormat="1" ht="20.100000000000001" customHeight="1">
      <c r="A21" s="15">
        <v>1</v>
      </c>
      <c r="B21" s="16" t="s">
        <v>18</v>
      </c>
      <c r="C21" s="17"/>
      <c r="D21" s="18"/>
      <c r="E21" s="19"/>
      <c r="F21" s="20"/>
      <c r="G21" s="20"/>
      <c r="H21" s="20"/>
      <c r="I21" s="20"/>
      <c r="J21" s="20"/>
      <c r="K21" s="20"/>
      <c r="L21" s="46"/>
    </row>
    <row r="22" spans="1:12" s="1" customFormat="1" ht="31.2">
      <c r="A22" s="21">
        <v>1.1000000000000001</v>
      </c>
      <c r="B22" s="17" t="s">
        <v>19</v>
      </c>
      <c r="C22" s="34" t="s">
        <v>20</v>
      </c>
      <c r="D22" s="22">
        <v>1</v>
      </c>
      <c r="E22" s="19">
        <v>40369</v>
      </c>
      <c r="F22" s="20">
        <v>0</v>
      </c>
      <c r="G22" s="20">
        <v>0</v>
      </c>
      <c r="H22" s="20">
        <v>1</v>
      </c>
      <c r="I22" s="20">
        <v>1</v>
      </c>
      <c r="J22" s="45">
        <f>F22+G22+(D22*E22)</f>
        <v>40369</v>
      </c>
      <c r="K22" s="45">
        <f>J22*I22*H22</f>
        <v>40369</v>
      </c>
      <c r="L22" s="46"/>
    </row>
    <row r="23" spans="1:12" s="1" customFormat="1" ht="31.2">
      <c r="A23" s="21">
        <v>1.2</v>
      </c>
      <c r="B23" s="17" t="s">
        <v>21</v>
      </c>
      <c r="C23" s="34" t="s">
        <v>20</v>
      </c>
      <c r="D23" s="22">
        <v>2</v>
      </c>
      <c r="E23" s="19">
        <v>40369</v>
      </c>
      <c r="F23" s="20">
        <v>0</v>
      </c>
      <c r="G23" s="20">
        <v>0</v>
      </c>
      <c r="H23" s="20">
        <v>1</v>
      </c>
      <c r="I23" s="20">
        <v>1</v>
      </c>
      <c r="J23" s="45">
        <f>F23+G23+(D23*E23)</f>
        <v>80738</v>
      </c>
      <c r="K23" s="45">
        <f t="shared" ref="K23:K29" si="1">J23*I23*H23</f>
        <v>80738</v>
      </c>
      <c r="L23" s="46"/>
    </row>
    <row r="24" spans="1:12" s="1" customFormat="1" ht="31.2">
      <c r="A24" s="21">
        <v>1.3</v>
      </c>
      <c r="B24" s="17" t="s">
        <v>22</v>
      </c>
      <c r="C24" s="34" t="s">
        <v>34</v>
      </c>
      <c r="D24" s="22">
        <v>2</v>
      </c>
      <c r="E24" s="19">
        <v>40369</v>
      </c>
      <c r="F24" s="20">
        <v>0</v>
      </c>
      <c r="G24" s="20">
        <v>0</v>
      </c>
      <c r="H24" s="20">
        <v>1</v>
      </c>
      <c r="I24" s="20">
        <v>1</v>
      </c>
      <c r="J24" s="45">
        <f>F24+G24+(D24*E24)</f>
        <v>80738</v>
      </c>
      <c r="K24" s="45">
        <f>J24*I24*H24</f>
        <v>80738</v>
      </c>
      <c r="L24" s="46"/>
    </row>
    <row r="25" spans="1:12" s="1" customFormat="1" ht="31.2">
      <c r="A25" s="21">
        <v>1.4</v>
      </c>
      <c r="B25" s="17" t="s">
        <v>23</v>
      </c>
      <c r="C25" s="34" t="s">
        <v>20</v>
      </c>
      <c r="D25" s="22">
        <v>2</v>
      </c>
      <c r="E25" s="19">
        <v>40369</v>
      </c>
      <c r="F25" s="20">
        <v>0</v>
      </c>
      <c r="G25" s="20">
        <v>0</v>
      </c>
      <c r="H25" s="20">
        <v>1</v>
      </c>
      <c r="I25" s="20">
        <v>1</v>
      </c>
      <c r="J25" s="45">
        <f>F25+G25+(D25*E25)</f>
        <v>80738</v>
      </c>
      <c r="K25" s="45">
        <f t="shared" si="1"/>
        <v>80738</v>
      </c>
      <c r="L25" s="46"/>
    </row>
    <row r="26" spans="1:12" s="1" customFormat="1" ht="31.2">
      <c r="A26" s="21">
        <v>1.5</v>
      </c>
      <c r="B26" s="17" t="s">
        <v>24</v>
      </c>
      <c r="C26" s="34" t="s">
        <v>20</v>
      </c>
      <c r="D26" s="22">
        <v>2</v>
      </c>
      <c r="E26" s="19">
        <v>40369</v>
      </c>
      <c r="F26" s="20">
        <v>0</v>
      </c>
      <c r="G26" s="20">
        <v>0</v>
      </c>
      <c r="H26" s="20">
        <v>1</v>
      </c>
      <c r="I26" s="20">
        <v>1</v>
      </c>
      <c r="J26" s="45">
        <f>F26+G26+(D26*E26)</f>
        <v>80738</v>
      </c>
      <c r="K26" s="45">
        <f t="shared" si="1"/>
        <v>80738</v>
      </c>
      <c r="L26" s="46"/>
    </row>
    <row r="27" spans="1:12" s="1" customFormat="1" ht="31.2">
      <c r="A27" s="15">
        <v>2</v>
      </c>
      <c r="B27" s="16" t="s">
        <v>25</v>
      </c>
      <c r="C27" s="34" t="s">
        <v>26</v>
      </c>
      <c r="D27" s="22">
        <v>1</v>
      </c>
      <c r="E27" s="19">
        <v>40369</v>
      </c>
      <c r="F27" s="20">
        <v>0</v>
      </c>
      <c r="G27" s="20">
        <v>0</v>
      </c>
      <c r="H27" s="20">
        <v>1</v>
      </c>
      <c r="I27" s="20">
        <v>1</v>
      </c>
      <c r="J27" s="45">
        <f>G27+F27+(D27*E27)</f>
        <v>40369</v>
      </c>
      <c r="K27" s="45">
        <f t="shared" si="1"/>
        <v>40369</v>
      </c>
      <c r="L27" s="46"/>
    </row>
    <row r="28" spans="1:12" s="1" customFormat="1" ht="15.6">
      <c r="A28" s="15">
        <v>3</v>
      </c>
      <c r="B28" s="16" t="s">
        <v>27</v>
      </c>
      <c r="C28" s="17" t="s">
        <v>28</v>
      </c>
      <c r="D28" s="22">
        <v>0</v>
      </c>
      <c r="E28" s="19"/>
      <c r="F28" s="20">
        <v>0</v>
      </c>
      <c r="G28" s="20">
        <v>0</v>
      </c>
      <c r="H28" s="20">
        <v>0</v>
      </c>
      <c r="I28" s="20">
        <v>0</v>
      </c>
      <c r="J28" s="45">
        <f>G28+F28+(D28*E28)</f>
        <v>0</v>
      </c>
      <c r="K28" s="45">
        <f t="shared" si="1"/>
        <v>0</v>
      </c>
      <c r="L28" s="46"/>
    </row>
    <row r="29" spans="1:12" s="1" customFormat="1" ht="33.75" customHeight="1">
      <c r="A29" s="15">
        <v>4</v>
      </c>
      <c r="B29" s="16" t="s">
        <v>29</v>
      </c>
      <c r="C29" s="17" t="s">
        <v>30</v>
      </c>
      <c r="D29" s="22">
        <v>1</v>
      </c>
      <c r="E29" s="19">
        <v>40369</v>
      </c>
      <c r="F29" s="20">
        <v>0</v>
      </c>
      <c r="G29" s="20">
        <v>0</v>
      </c>
      <c r="H29" s="20">
        <v>1</v>
      </c>
      <c r="I29" s="20">
        <v>1</v>
      </c>
      <c r="J29" s="45">
        <f>G29+F29+(D29*E29)</f>
        <v>40369</v>
      </c>
      <c r="K29" s="45">
        <f t="shared" si="1"/>
        <v>40369</v>
      </c>
      <c r="L29" s="46"/>
    </row>
    <row r="30" spans="1:12" s="1" customFormat="1" ht="19.5" customHeight="1">
      <c r="A30" s="23"/>
      <c r="B30" s="60" t="s">
        <v>31</v>
      </c>
      <c r="C30" s="61"/>
      <c r="D30" s="24"/>
      <c r="E30" s="25"/>
      <c r="F30" s="25">
        <f>SUM(F22:F29)</f>
        <v>0</v>
      </c>
      <c r="G30" s="25">
        <f>SUM(G22:G29)</f>
        <v>0</v>
      </c>
      <c r="H30" s="25"/>
      <c r="I30" s="25"/>
      <c r="J30" s="47">
        <f>SUM(J21:J29)</f>
        <v>444059</v>
      </c>
      <c r="K30" s="47">
        <f>SUM(K21:K29)</f>
        <v>444059</v>
      </c>
      <c r="L30" s="48"/>
    </row>
    <row r="31" spans="1:12" s="1" customFormat="1" ht="40.5" customHeight="1">
      <c r="A31" s="26"/>
      <c r="B31" s="27"/>
      <c r="C31" s="27"/>
      <c r="D31" s="28"/>
      <c r="E31" s="29"/>
      <c r="F31" s="29"/>
      <c r="G31" s="29"/>
      <c r="H31" s="29"/>
      <c r="I31" s="29"/>
      <c r="J31" s="29"/>
      <c r="K31" s="29"/>
      <c r="L31" s="50"/>
    </row>
    <row r="32" spans="1:12" s="1" customFormat="1" ht="29.25" customHeight="1"/>
    <row r="33" spans="1:12" s="2" customFormat="1" ht="15.6">
      <c r="A33" s="35"/>
      <c r="B33" s="35"/>
      <c r="C33" s="35"/>
      <c r="D33" s="36"/>
      <c r="E33" s="36"/>
      <c r="F33" s="36"/>
      <c r="G33" s="36"/>
      <c r="H33" s="36"/>
      <c r="I33" s="36"/>
      <c r="J33" s="36"/>
      <c r="K33" s="36"/>
      <c r="L33" s="35"/>
    </row>
    <row r="34" spans="1:12" s="2" customFormat="1" ht="15.6">
      <c r="A34" s="35"/>
      <c r="B34" s="35"/>
      <c r="C34" s="35"/>
      <c r="D34" s="36"/>
      <c r="E34" s="36"/>
      <c r="F34" s="36"/>
      <c r="G34" s="36"/>
      <c r="H34" s="36"/>
      <c r="I34" s="36"/>
      <c r="J34" s="36"/>
      <c r="K34" s="36"/>
      <c r="L34" s="35"/>
    </row>
    <row r="35" spans="1:12" s="2" customFormat="1" ht="15.6">
      <c r="A35" s="35"/>
      <c r="B35" s="35"/>
      <c r="C35" s="35"/>
      <c r="D35" s="36"/>
      <c r="E35" s="36"/>
      <c r="F35" s="36"/>
      <c r="G35" s="36"/>
      <c r="H35" s="36"/>
      <c r="I35" s="36"/>
      <c r="J35" s="36"/>
      <c r="K35" s="36"/>
      <c r="L35" s="35"/>
    </row>
    <row r="36" spans="1:12" s="2" customFormat="1" ht="15.6">
      <c r="A36" s="35"/>
      <c r="B36" s="35"/>
      <c r="C36" s="35"/>
      <c r="D36" s="36"/>
      <c r="E36" s="36"/>
      <c r="F36" s="36"/>
      <c r="G36" s="36"/>
      <c r="H36" s="36"/>
      <c r="I36" s="36"/>
      <c r="J36" s="36"/>
      <c r="K36" s="36"/>
      <c r="L36" s="35"/>
    </row>
    <row r="37" spans="1:12" s="2" customFormat="1" ht="15.6">
      <c r="A37" s="35"/>
      <c r="B37" s="35"/>
      <c r="C37" s="35"/>
      <c r="D37" s="36"/>
      <c r="E37" s="36"/>
      <c r="F37" s="36"/>
      <c r="G37" s="36"/>
      <c r="H37" s="36"/>
      <c r="I37" s="36"/>
      <c r="J37" s="36"/>
      <c r="K37" s="36"/>
      <c r="L37" s="35"/>
    </row>
    <row r="38" spans="1:12" s="2" customFormat="1" ht="15.6">
      <c r="A38" s="35"/>
      <c r="B38" s="35"/>
      <c r="C38" s="35"/>
      <c r="D38" s="36"/>
      <c r="E38" s="36"/>
      <c r="F38" s="36"/>
      <c r="G38" s="36"/>
      <c r="H38" s="36"/>
      <c r="I38" s="36"/>
      <c r="J38" s="36"/>
      <c r="K38" s="36"/>
      <c r="L38" s="35"/>
    </row>
    <row r="39" spans="1:12" s="2" customFormat="1" ht="15.6">
      <c r="A39" s="35"/>
      <c r="B39" s="35"/>
      <c r="C39" s="35"/>
      <c r="D39" s="36"/>
      <c r="E39" s="36"/>
      <c r="F39" s="36"/>
      <c r="G39" s="36"/>
      <c r="H39" s="36"/>
      <c r="I39" s="36"/>
      <c r="J39" s="36"/>
      <c r="K39" s="36"/>
      <c r="L39" s="35"/>
    </row>
    <row r="40" spans="1:12" s="2" customFormat="1" ht="15.6">
      <c r="A40" s="35"/>
      <c r="B40" s="35"/>
      <c r="C40" s="35"/>
      <c r="D40" s="36"/>
      <c r="E40" s="36"/>
      <c r="F40" s="36"/>
      <c r="G40" s="36"/>
      <c r="H40" s="36"/>
      <c r="I40" s="36"/>
      <c r="J40" s="36"/>
      <c r="K40" s="36"/>
      <c r="L40" s="35"/>
    </row>
    <row r="41" spans="1:12" s="2" customFormat="1" ht="15.6">
      <c r="A41" s="8" t="s">
        <v>35</v>
      </c>
      <c r="B41" s="59" t="s">
        <v>36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</row>
    <row r="42" spans="1:12" s="2" customFormat="1" ht="15.6">
      <c r="A42" s="35"/>
      <c r="B42" s="35"/>
      <c r="C42" s="35"/>
      <c r="D42" s="36"/>
      <c r="E42" s="36"/>
      <c r="F42" s="36"/>
      <c r="G42" s="36"/>
      <c r="H42" s="36"/>
      <c r="I42" s="36"/>
      <c r="J42" s="36"/>
      <c r="K42" s="36"/>
      <c r="L42" s="35"/>
    </row>
    <row r="43" spans="1:12" s="2" customFormat="1" ht="15.6">
      <c r="A43" s="35"/>
      <c r="B43" s="35"/>
      <c r="C43" s="35"/>
      <c r="D43" s="36"/>
      <c r="E43" s="36"/>
      <c r="F43" s="36"/>
      <c r="G43" s="36"/>
      <c r="H43" s="36"/>
      <c r="I43" s="36"/>
      <c r="J43" s="36"/>
      <c r="K43" s="36"/>
      <c r="L43" s="35"/>
    </row>
    <row r="44" spans="1:12" s="2" customFormat="1" ht="15.6">
      <c r="A44" s="35"/>
      <c r="B44" s="35"/>
      <c r="C44" s="35"/>
      <c r="D44" s="36"/>
      <c r="E44" s="36"/>
      <c r="F44" s="36"/>
      <c r="G44" s="36"/>
      <c r="H44" s="36"/>
      <c r="I44" s="36"/>
      <c r="J44" s="36"/>
      <c r="K44" s="36"/>
      <c r="L44" s="35"/>
    </row>
    <row r="45" spans="1:12" s="2" customFormat="1" ht="15.6">
      <c r="A45" s="35"/>
      <c r="B45" s="35"/>
      <c r="C45" s="35"/>
      <c r="D45" s="36"/>
      <c r="E45" s="36"/>
      <c r="F45" s="36"/>
      <c r="G45" s="36"/>
      <c r="H45" s="36"/>
      <c r="I45" s="36"/>
      <c r="J45" s="36"/>
      <c r="K45" s="36"/>
      <c r="L45" s="35"/>
    </row>
    <row r="46" spans="1:12" s="2" customFormat="1" ht="15.6">
      <c r="A46" s="35"/>
      <c r="B46" s="35"/>
      <c r="C46" s="35"/>
      <c r="D46" s="36"/>
      <c r="E46" s="36"/>
      <c r="F46" s="36"/>
      <c r="G46" s="36"/>
      <c r="H46" s="36"/>
      <c r="I46" s="36"/>
      <c r="J46" s="36"/>
      <c r="K46" s="36"/>
      <c r="L46" s="35"/>
    </row>
    <row r="47" spans="1:12" s="2" customFormat="1" ht="15.6">
      <c r="A47" s="35"/>
      <c r="B47" s="35"/>
      <c r="C47" s="35"/>
      <c r="D47" s="36"/>
      <c r="E47" s="36"/>
      <c r="F47" s="36"/>
      <c r="G47" s="36"/>
      <c r="H47" s="36"/>
      <c r="I47" s="36"/>
      <c r="J47" s="36"/>
      <c r="K47" s="36"/>
      <c r="L47" s="35"/>
    </row>
    <row r="48" spans="1:12" s="2" customFormat="1" ht="15.6">
      <c r="A48" s="35"/>
      <c r="B48" s="35"/>
      <c r="C48" s="35"/>
      <c r="D48" s="36"/>
      <c r="E48" s="36"/>
      <c r="F48" s="36"/>
      <c r="G48" s="36"/>
      <c r="H48" s="36"/>
      <c r="I48" s="36"/>
      <c r="J48" s="36"/>
      <c r="K48" s="36"/>
      <c r="L48" s="35"/>
    </row>
    <row r="49" spans="1:12" s="2" customFormat="1" ht="15.6">
      <c r="A49" s="35"/>
      <c r="B49" s="35"/>
      <c r="C49" s="35"/>
      <c r="D49" s="36"/>
      <c r="E49" s="36"/>
      <c r="F49" s="36"/>
      <c r="G49" s="36"/>
      <c r="H49" s="36"/>
      <c r="I49" s="36"/>
      <c r="J49" s="36"/>
      <c r="K49" s="36"/>
      <c r="L49" s="35"/>
    </row>
    <row r="50" spans="1:12" s="2" customFormat="1" ht="15.6">
      <c r="A50" s="35"/>
      <c r="B50" s="35"/>
      <c r="C50" s="35"/>
      <c r="D50" s="36"/>
      <c r="E50" s="36"/>
      <c r="F50" s="36"/>
      <c r="G50" s="36"/>
      <c r="H50" s="36"/>
      <c r="I50" s="36"/>
      <c r="J50" s="36"/>
      <c r="K50" s="36"/>
      <c r="L50" s="35"/>
    </row>
    <row r="51" spans="1:12" s="2" customFormat="1" ht="15.6">
      <c r="A51" s="35"/>
      <c r="B51" s="35"/>
      <c r="C51" s="35"/>
      <c r="D51" s="36"/>
      <c r="E51" s="36"/>
      <c r="F51" s="36"/>
      <c r="G51" s="36"/>
      <c r="H51" s="36"/>
      <c r="I51" s="36"/>
      <c r="J51" s="36"/>
      <c r="K51" s="36"/>
      <c r="L51" s="35"/>
    </row>
    <row r="52" spans="1:12" s="2" customFormat="1" ht="15.6">
      <c r="A52" s="35"/>
      <c r="B52" s="35"/>
      <c r="C52" s="35"/>
      <c r="D52" s="36"/>
      <c r="E52" s="36"/>
      <c r="F52" s="36"/>
      <c r="G52" s="36"/>
      <c r="H52" s="36"/>
      <c r="I52" s="36"/>
      <c r="J52" s="36"/>
      <c r="K52" s="36"/>
      <c r="L52" s="35"/>
    </row>
    <row r="53" spans="1:12" s="2" customFormat="1" ht="15.6">
      <c r="A53" s="35"/>
      <c r="B53" s="35"/>
      <c r="C53" s="35"/>
      <c r="D53" s="36"/>
      <c r="E53" s="36"/>
      <c r="F53" s="36"/>
      <c r="G53" s="36"/>
      <c r="H53" s="36"/>
      <c r="I53" s="36"/>
      <c r="J53" s="36"/>
      <c r="K53" s="51"/>
      <c r="L53" s="52"/>
    </row>
    <row r="54" spans="1:12" s="2" customFormat="1" ht="15.6">
      <c r="A54" s="35"/>
      <c r="B54" s="35"/>
      <c r="C54" s="35"/>
      <c r="D54" s="36"/>
      <c r="E54" s="36"/>
      <c r="F54" s="36"/>
      <c r="G54" s="36"/>
      <c r="H54" s="36"/>
      <c r="I54" s="36"/>
      <c r="J54" s="36"/>
      <c r="K54" s="53">
        <f>$K$16</f>
        <v>484428</v>
      </c>
      <c r="L54" s="52"/>
    </row>
    <row r="55" spans="1:12" s="2" customFormat="1" ht="15.6">
      <c r="A55" s="35"/>
      <c r="B55" s="35"/>
      <c r="C55" s="35"/>
      <c r="D55" s="36"/>
      <c r="E55" s="36"/>
      <c r="F55" s="36"/>
      <c r="G55" s="36"/>
      <c r="H55" s="36"/>
      <c r="I55" s="36"/>
      <c r="J55" s="36"/>
      <c r="K55" s="53">
        <f>$K$30</f>
        <v>444059</v>
      </c>
      <c r="L55" s="54"/>
    </row>
    <row r="56" spans="1:12" s="2" customFormat="1" ht="15.6">
      <c r="A56" s="35"/>
      <c r="B56" s="35"/>
      <c r="C56" s="35"/>
      <c r="D56" s="36"/>
      <c r="E56" s="36"/>
      <c r="F56" s="36"/>
      <c r="G56" s="36"/>
      <c r="H56" s="36"/>
      <c r="I56" s="36"/>
      <c r="J56" s="36"/>
      <c r="K56" s="53">
        <f>K54-K55</f>
        <v>40369</v>
      </c>
      <c r="L56" s="54">
        <f>K56/K54*100%</f>
        <v>8.3333333333333329E-2</v>
      </c>
    </row>
    <row r="57" spans="1:12" s="2" customFormat="1" ht="15.6">
      <c r="A57" s="35"/>
      <c r="B57" s="35"/>
      <c r="C57" s="35"/>
      <c r="D57" s="36"/>
      <c r="E57" s="36"/>
      <c r="F57" s="36"/>
      <c r="G57" s="36"/>
      <c r="H57" s="36"/>
      <c r="I57" s="36"/>
      <c r="J57" s="36"/>
      <c r="K57" s="51"/>
      <c r="L57" s="54">
        <f>K55/K54*100%</f>
        <v>0.91666666666666663</v>
      </c>
    </row>
    <row r="58" spans="1:12" s="2" customFormat="1" ht="15.6">
      <c r="A58" s="35"/>
      <c r="B58" s="37"/>
      <c r="C58" s="35"/>
      <c r="D58" s="36"/>
      <c r="E58" s="36"/>
      <c r="F58" s="36"/>
      <c r="G58" s="36"/>
      <c r="H58" s="36"/>
      <c r="I58" s="36"/>
      <c r="J58" s="36"/>
      <c r="K58" s="36"/>
      <c r="L58" s="35"/>
    </row>
    <row r="59" spans="1:12" s="1" customFormat="1" ht="20.100000000000001" customHeight="1">
      <c r="A59" s="30"/>
      <c r="B59" s="38"/>
      <c r="C59" s="39"/>
      <c r="D59" s="40"/>
      <c r="E59" s="40"/>
      <c r="F59" s="40"/>
      <c r="G59" s="30"/>
      <c r="H59" s="41"/>
      <c r="I59" s="30"/>
      <c r="J59" s="30"/>
      <c r="K59" s="30"/>
      <c r="L59" s="31"/>
    </row>
  </sheetData>
  <sheetProtection selectLockedCells="1" selectUnlockedCells="1"/>
  <mergeCells count="9">
    <mergeCell ref="B16:C16"/>
    <mergeCell ref="B18:L18"/>
    <mergeCell ref="B30:C30"/>
    <mergeCell ref="B41:L41"/>
    <mergeCell ref="B1:C1"/>
    <mergeCell ref="I1:K1"/>
    <mergeCell ref="B2:L2"/>
    <mergeCell ref="B3:L3"/>
    <mergeCell ref="B4:K4"/>
  </mergeCells>
  <printOptions horizontalCentered="1" verticalCentered="1"/>
  <pageMargins left="0.196850393700787" right="0.23622047244094499" top="0.27559055118110198" bottom="0.31496062992126" header="0.27559055118110198" footer="0.31496062992126"/>
  <pageSetup paperSize="9" orientation="landscape" horizontalDpi="300" verticalDpi="300"/>
  <headerFooter>
    <oddFooter>&amp;R&amp;".VnTime,Regular"&amp;14&amp;P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TÍNH TOÁN CHI PHÍ</vt:lpstr>
    </vt:vector>
  </TitlesOfParts>
  <Company>DAI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 Hong</dc:creator>
  <cp:lastModifiedBy>Lê Anh Phong</cp:lastModifiedBy>
  <cp:lastPrinted>2022-06-29T03:18:00Z</cp:lastPrinted>
  <dcterms:created xsi:type="dcterms:W3CDTF">2009-12-17T01:25:00Z</dcterms:created>
  <dcterms:modified xsi:type="dcterms:W3CDTF">2022-09-28T01:57:42Z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16DA61A1463E41CEA8238DED534A287B</vt:lpwstr>
  </property>
  <property fmtid="{D5CDD505-2E9C-101B-9397-08002B2CF9AE}" pid="3" name="KSOProductBuildVer">
    <vt:lpwstr>1033-11.2.0.11306</vt:lpwstr>
  </property>
</Properties>
</file>